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R5\20240116_ 【依頼：２／2(金)〆】公営企業に係る経営比較分析表（令和４年度決算）の分析等について\02 回答\"/>
    </mc:Choice>
  </mc:AlternateContent>
  <workbookProtection workbookAlgorithmName="SHA-512" workbookHashValue="3HJ569QK8Dq4341sGwKW9V2sIstVsStaA9fm6ZuXEk74fFR4xg0fWkMahygONGAbRo41Nb+nAeewczfl0EpQPA==" workbookSaltValue="bqQr5ZddAYl8bqIx4Quo1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<sst xmlns="http://schemas.openxmlformats.org/spreadsheetml/2006/main" count="231" uniqueCount="116">
  <si>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</si>
  <si>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</si>
  <si>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</si>
  <si>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</si>
  <si>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</si>
  <si>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</si>
  <si>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</si>
  <si>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</si>
  <si>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</si>
  <si>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</si>
  <si>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</si>
  <si>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</si>
  <si>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</si>
  <si>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</si>
  <si>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</si>
  <si>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</si>
  <si>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</si>
  <si>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</si>
  <si>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</si>
  <si>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</si>
  <si>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</si>
  <si>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</si>
  <si>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</si>
  <si>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</si>
  <si>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</si>
  <si>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</si>
  <si>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</si>
  <si>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</si>
  <si>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</si>
  <si>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</si>
  <si>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</si>
  <si>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</si>
  <si>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</si>
  <si>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</si>
  <si>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</si>
  <si>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</si>
  <si>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</si>
  <si>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</si>
  <si>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</si>
  <si>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</si>
  <si>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</si>
  <si>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</si>
  <si>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</si>
  <si>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</si>
  <si>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</si>
  <si>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</si>
  <si>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</si>
  <si>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</si>
  <si>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</si>
  <si>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</si>
  <si>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</si>
  <si>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</si>
  <si>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</si>
  <si>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</si>
  <si>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</si>
  <si>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</si>
  <si>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</si>
  <si>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</si>
  <si>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</si>
  <si>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</si>
  <si>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</si>
  <si>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</si>
  <si>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</si>
  <si>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</si>
  <si>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</si>
  <si>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</si>
  <si>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</si>
  <si>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</si>
  <si>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</si>
  <si>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</si>
  <si>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</si>
  <si>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</si>
  <si>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</si>
  <si>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</si>
  <si>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</si>
  <si>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</si>
  <si>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</si>
  <si>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</si>
  <si>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</si>
  <si>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</si>
  <si>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</si>
  <si>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</si>
  <si>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</si>
  <si>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</si>
  <si>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</si>
  <si>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</si>
  <si>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</si>
  <si>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</si>
  <si>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</si>
  <si>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</si>
  <si>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</si>
  <si>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</si>
  <si>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</si>
  <si>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</si>
  <si>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</si>
  <si>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</si>
  <si>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</si>
  <si>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</si>
  <si>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</si>
  <si>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</si>
  <si>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</si>
  <si>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</si>
  <si>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</si>
  <si>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</si>
  <si>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</si>
  <si>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</si>
  <si>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</si>
  <si>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</si>
  <si>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</si>
  <si>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</si>
  <si>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</si>
  <si>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</si>
  <si>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</si>
  <si>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老朽化率については、類似団体平均値や全国平均値より低い数値であり、他団体と比べると老朽化は進んでいない。ただし、本市の下水道事業の普及率は80.70％であるため、コストキャップ型下水道事業の実施等により引き続き普及拡大に努める。
　管渠以外のポンプ場や処理場といった施設については老朽化が進んでいるため、施設更新や長寿命化対策を行っていく必要がある。</t>
    <rPh sb="1" eb="3">
      <t>カンキョ</t>
    </rPh>
    <rPh sb="3" eb="7">
      <t>ロウキュウカリツ</t>
    </rPh>
    <rPh sb="13" eb="20">
      <t>ルイジダンタイヘイキンチ</t>
    </rPh>
    <rPh sb="21" eb="26">
      <t>ゼンコクヘイキンチ</t>
    </rPh>
    <rPh sb="28" eb="29">
      <t>ヒク</t>
    </rPh>
    <rPh sb="30" eb="32">
      <t>スウチ</t>
    </rPh>
    <rPh sb="36" eb="39">
      <t>タダンタイ</t>
    </rPh>
    <rPh sb="40" eb="41">
      <t>クラ</t>
    </rPh>
    <rPh sb="44" eb="47">
      <t>ロウキュウカ</t>
    </rPh>
    <rPh sb="48" eb="49">
      <t>スス</t>
    </rPh>
    <rPh sb="59" eb="61">
      <t>ホンシ</t>
    </rPh>
    <rPh sb="62" eb="67">
      <t>ゲスイドウジギョウ</t>
    </rPh>
    <rPh sb="68" eb="71">
      <t>フキュウリツ</t>
    </rPh>
    <rPh sb="91" eb="92">
      <t>ガタ</t>
    </rPh>
    <rPh sb="92" eb="97">
      <t>ゲスイドウジギョウ</t>
    </rPh>
    <rPh sb="98" eb="101">
      <t>ジッシトウ</t>
    </rPh>
    <rPh sb="104" eb="105">
      <t>ヒ</t>
    </rPh>
    <rPh sb="106" eb="107">
      <t>ツヅ</t>
    </rPh>
    <rPh sb="108" eb="112">
      <t>フキュウカクダイ</t>
    </rPh>
    <rPh sb="113" eb="114">
      <t>ツト</t>
    </rPh>
    <rPh sb="119" eb="123">
      <t>カンキョイガイ</t>
    </rPh>
    <rPh sb="127" eb="128">
      <t>ジョウ</t>
    </rPh>
    <rPh sb="129" eb="132">
      <t>ショリジョウ</t>
    </rPh>
    <rPh sb="136" eb="138">
      <t>シセツ</t>
    </rPh>
    <rPh sb="143" eb="146">
      <t>ロウキュウカ</t>
    </rPh>
    <rPh sb="147" eb="148">
      <t>スス</t>
    </rPh>
    <rPh sb="155" eb="159">
      <t>シセツコウシン</t>
    </rPh>
    <rPh sb="160" eb="164">
      <t>チョウジュミョウカ</t>
    </rPh>
    <rPh sb="164" eb="166">
      <t>タイサク</t>
    </rPh>
    <rPh sb="167" eb="168">
      <t>オコナ</t>
    </rPh>
    <rPh sb="172" eb="174">
      <t>ヒツヨウ</t>
    </rPh>
    <phoneticPr fontId="4"/>
  </si>
  <si>
    <t>　持続可能な下水道事業の運営のため、経営戦略の投資計画に基づき、汚水管路の普及拡大及び雨水浸水対策など合理的な設備投資の実施に努めている。
　令和５年度においても汚水管渠の普及拡大及び雨水浸水対策に努めるとともに、現在策定済みの経営戦略については、その実行状況及び投資・財政計画と実績との剥離やその原因についての検証を行い、その結果を次期経営戦略へ反映させるものとする。併せて経営の健全化・効率化に向けた取り組みを進めていく。</t>
    <rPh sb="1" eb="5">
      <t>ジゾクカノウ</t>
    </rPh>
    <rPh sb="6" eb="11">
      <t>ゲスイドウジギョウ</t>
    </rPh>
    <rPh sb="12" eb="14">
      <t>ウンエイ</t>
    </rPh>
    <rPh sb="18" eb="22">
      <t>ケイエイセンリャク</t>
    </rPh>
    <rPh sb="23" eb="27">
      <t>トウシケイカク</t>
    </rPh>
    <rPh sb="28" eb="29">
      <t>モト</t>
    </rPh>
    <rPh sb="32" eb="36">
      <t>オスイカンロ</t>
    </rPh>
    <rPh sb="37" eb="41">
      <t>フキュウカクダイ</t>
    </rPh>
    <rPh sb="41" eb="42">
      <t>オヨ</t>
    </rPh>
    <rPh sb="43" eb="49">
      <t>ウスイシンスイタイサク</t>
    </rPh>
    <rPh sb="51" eb="54">
      <t>ゴウリテキ</t>
    </rPh>
    <rPh sb="55" eb="59">
      <t>セツビトウシ</t>
    </rPh>
    <rPh sb="60" eb="62">
      <t>ジッシ</t>
    </rPh>
    <rPh sb="63" eb="64">
      <t>ツト</t>
    </rPh>
    <rPh sb="71" eb="73">
      <t>レイワ</t>
    </rPh>
    <rPh sb="74" eb="76">
      <t>ネンド</t>
    </rPh>
    <rPh sb="81" eb="85">
      <t>オスイカンキョ</t>
    </rPh>
    <rPh sb="86" eb="90">
      <t>フキュウカクダイ</t>
    </rPh>
    <rPh sb="90" eb="91">
      <t>オヨ</t>
    </rPh>
    <rPh sb="92" eb="94">
      <t>ウスイ</t>
    </rPh>
    <rPh sb="94" eb="98">
      <t>シンスイタイサク</t>
    </rPh>
    <rPh sb="99" eb="100">
      <t>ツト</t>
    </rPh>
    <rPh sb="107" eb="109">
      <t>ゲンザイ</t>
    </rPh>
    <rPh sb="109" eb="112">
      <t>サクテイズ</t>
    </rPh>
    <rPh sb="114" eb="118">
      <t>ケイエイセンリャク</t>
    </rPh>
    <rPh sb="126" eb="131">
      <t>ジッコウジョウキョウオヨ</t>
    </rPh>
    <rPh sb="132" eb="134">
      <t>トウシ</t>
    </rPh>
    <rPh sb="135" eb="139">
      <t>ザイセイケイカク</t>
    </rPh>
    <rPh sb="140" eb="142">
      <t>ジッセキ</t>
    </rPh>
    <rPh sb="144" eb="146">
      <t>ハクリ</t>
    </rPh>
    <rPh sb="149" eb="151">
      <t>ゲンイン</t>
    </rPh>
    <rPh sb="156" eb="158">
      <t>ケンショウ</t>
    </rPh>
    <rPh sb="159" eb="160">
      <t>オコナ</t>
    </rPh>
    <rPh sb="164" eb="166">
      <t>ケッカ</t>
    </rPh>
    <rPh sb="167" eb="169">
      <t>ジキ</t>
    </rPh>
    <rPh sb="169" eb="173">
      <t>ケイエイセンリャク</t>
    </rPh>
    <rPh sb="174" eb="176">
      <t>ハンエイ</t>
    </rPh>
    <rPh sb="185" eb="186">
      <t>アワ</t>
    </rPh>
    <rPh sb="188" eb="190">
      <t>ケイエイ</t>
    </rPh>
    <rPh sb="191" eb="194">
      <t>ケンゼンカ</t>
    </rPh>
    <rPh sb="195" eb="198">
      <t>コウリツカ</t>
    </rPh>
    <rPh sb="199" eb="200">
      <t>ム</t>
    </rPh>
    <rPh sb="202" eb="203">
      <t>ト</t>
    </rPh>
    <rPh sb="204" eb="205">
      <t>ク</t>
    </rPh>
    <rPh sb="207" eb="208">
      <t>スス</t>
    </rPh>
    <phoneticPr fontId="4"/>
  </si>
  <si>
    <t>　経常収支比率は費用の抑制を上回り総収益が低下した結果、前年度をやや下回ったが、類似団体・全国平均値を上回る111.81％となり、累積欠損金が発生していないことからも健全な状況であるといえる。経費回収率も100％以上で、類似団体・全国平均値を上回っており、使用料で回収すべき経費を使用料で賄うことができている状況である。
　流動比率は類似団体・全国平均値と比べても低い状況であり、資金の枯渇を防ぐために他会計からの借入や資本費平準化債などを発行せざるを得ない状況が続いている。
　水洗化率については、処理区域内人口は増加したものの水洗化人口が減少したことに伴い、前年度から減少している。今後も引き続き普及啓発に努める。
※施設利用率については、晴天時一日平均処理水量÷晴天時現在処理能力で求められるが、前年度までは、晴天時一日平均処理水量については、当該事業で発生した汚水の処理水量を計上し、晴天時現在処理能力については、当該事業が保有する処理場の能力のみ計上してきた。本市は処理場を保有しているほか、流域下水道へも接続しているため上記数値で施設利用率を求めると100％を超えてしまっていたが、今年度から晴天時現在処理能力を単独施設と流域関連施設の合計の数値に見直した結果、類似団体平均値並みになった。</t>
    <rPh sb="1" eb="7">
      <t>ケイジョウシュウシヒリツ</t>
    </rPh>
    <rPh sb="8" eb="10">
      <t>ヒヨウ</t>
    </rPh>
    <rPh sb="11" eb="13">
      <t>ヨクセイ</t>
    </rPh>
    <rPh sb="14" eb="16">
      <t>ウワマワ</t>
    </rPh>
    <rPh sb="17" eb="20">
      <t>ソウシュウエキ</t>
    </rPh>
    <rPh sb="21" eb="23">
      <t>テイカ</t>
    </rPh>
    <rPh sb="25" eb="27">
      <t>ケッカ</t>
    </rPh>
    <rPh sb="40" eb="44">
      <t>ルイジダンタイ</t>
    </rPh>
    <rPh sb="45" eb="50">
      <t>ゼンコクヘイキンチ</t>
    </rPh>
    <rPh sb="51" eb="53">
      <t>ウワマワ</t>
    </rPh>
    <rPh sb="65" eb="70">
      <t>ルイセキケッソンキン</t>
    </rPh>
    <rPh sb="71" eb="73">
      <t>ハッセイ</t>
    </rPh>
    <rPh sb="83" eb="85">
      <t>ケンゼン</t>
    </rPh>
    <rPh sb="86" eb="88">
      <t>ジョウキョウ</t>
    </rPh>
    <rPh sb="96" eb="101">
      <t>ケイヒカイシュウリツ</t>
    </rPh>
    <rPh sb="106" eb="108">
      <t>イジョウ</t>
    </rPh>
    <rPh sb="110" eb="114">
      <t>ルイジダンタイ</t>
    </rPh>
    <rPh sb="115" eb="120">
      <t>ゼンコクヘイキンチ</t>
    </rPh>
    <rPh sb="121" eb="123">
      <t>ウワマワ</t>
    </rPh>
    <rPh sb="128" eb="131">
      <t>シヨウリョウ</t>
    </rPh>
    <rPh sb="132" eb="134">
      <t>カイシュウ</t>
    </rPh>
    <rPh sb="137" eb="139">
      <t>ケイヒ</t>
    </rPh>
    <rPh sb="140" eb="143">
      <t>シヨウリョウ</t>
    </rPh>
    <rPh sb="144" eb="145">
      <t>マカナ</t>
    </rPh>
    <rPh sb="154" eb="156">
      <t>ジョウキョウ</t>
    </rPh>
    <rPh sb="162" eb="166">
      <t>リュウドウヒリツ</t>
    </rPh>
    <rPh sb="167" eb="171">
      <t>ルイジダンタイ</t>
    </rPh>
    <rPh sb="178" eb="179">
      <t>クラ</t>
    </rPh>
    <rPh sb="182" eb="183">
      <t>ヒク</t>
    </rPh>
    <rPh sb="184" eb="186">
      <t>ジョウキョウ</t>
    </rPh>
    <rPh sb="190" eb="192">
      <t>シキン</t>
    </rPh>
    <rPh sb="193" eb="195">
      <t>コカツ</t>
    </rPh>
    <rPh sb="196" eb="197">
      <t>フセ</t>
    </rPh>
    <rPh sb="201" eb="209">
      <t>タカイケイカラノカリイレ</t>
    </rPh>
    <rPh sb="210" eb="217">
      <t>シホンヒヘイジュンカサイ</t>
    </rPh>
    <rPh sb="220" eb="222">
      <t>ハッコウ</t>
    </rPh>
    <rPh sb="226" eb="227">
      <t>エ</t>
    </rPh>
    <rPh sb="229" eb="231">
      <t>ジョウキョウ</t>
    </rPh>
    <rPh sb="232" eb="233">
      <t>ツヅ</t>
    </rPh>
    <rPh sb="240" eb="244">
      <t>スイセンカリツ</t>
    </rPh>
    <rPh sb="250" eb="257">
      <t>ショリクイキナイジンコウ</t>
    </rPh>
    <rPh sb="258" eb="260">
      <t>ゾウカ</t>
    </rPh>
    <rPh sb="265" eb="270">
      <t>スイセンカジンコウ</t>
    </rPh>
    <rPh sb="271" eb="273">
      <t>ゲンショウ</t>
    </rPh>
    <rPh sb="278" eb="279">
      <t>トモナ</t>
    </rPh>
    <rPh sb="281" eb="284">
      <t>ゼンネンド</t>
    </rPh>
    <rPh sb="286" eb="288">
      <t>ゲンショウ</t>
    </rPh>
    <rPh sb="293" eb="295">
      <t>コンゴ</t>
    </rPh>
    <rPh sb="296" eb="297">
      <t>ヒ</t>
    </rPh>
    <rPh sb="298" eb="299">
      <t>ツヅ</t>
    </rPh>
    <rPh sb="300" eb="304">
      <t>フキュウケイハツ</t>
    </rPh>
    <rPh sb="305" eb="306">
      <t>ツト</t>
    </rPh>
    <rPh sb="312" eb="317">
      <t>シセツリヨウリツ</t>
    </rPh>
    <rPh sb="323" eb="334">
      <t>セイテンジイチニチヘイキンショリスイリョウ</t>
    </rPh>
    <rPh sb="335" eb="344">
      <t>セイテンジゲンザイショリノウリョク</t>
    </rPh>
    <rPh sb="345" eb="346">
      <t>モト</t>
    </rPh>
    <rPh sb="352" eb="355">
      <t>ゼンネンド</t>
    </rPh>
    <rPh sb="359" eb="362">
      <t>セイテンジ</t>
    </rPh>
    <rPh sb="362" eb="370">
      <t>イチニチヘイキンショリスイリョウ</t>
    </rPh>
    <rPh sb="376" eb="380">
      <t>トウガイジギョウ</t>
    </rPh>
    <rPh sb="381" eb="383">
      <t>ハッセイ</t>
    </rPh>
    <rPh sb="385" eb="387">
      <t>オスイ</t>
    </rPh>
    <rPh sb="388" eb="392">
      <t>ショリスイリョウ</t>
    </rPh>
    <rPh sb="393" eb="395">
      <t>ケイジョウ</t>
    </rPh>
    <rPh sb="397" eb="402">
      <t>セイテンジゲンザイ</t>
    </rPh>
    <rPh sb="402" eb="406">
      <t>ショリノウリョク</t>
    </rPh>
    <rPh sb="412" eb="416">
      <t>トウガイジギョウ</t>
    </rPh>
    <rPh sb="417" eb="419">
      <t>ホユウ</t>
    </rPh>
    <rPh sb="421" eb="424">
      <t>ショリジョウ</t>
    </rPh>
    <rPh sb="425" eb="427">
      <t>ノウリョク</t>
    </rPh>
    <rPh sb="429" eb="431">
      <t>ケイジョウ</t>
    </rPh>
    <rPh sb="436" eb="438">
      <t>ホンシ</t>
    </rPh>
    <rPh sb="439" eb="442">
      <t>ショリジョウ</t>
    </rPh>
    <rPh sb="443" eb="445">
      <t>ホユウ</t>
    </rPh>
    <rPh sb="452" eb="457">
      <t>リュウイキゲスイドウ</t>
    </rPh>
    <rPh sb="459" eb="461">
      <t>セツゾク</t>
    </rPh>
    <rPh sb="467" eb="471">
      <t>ジョウキスウチ</t>
    </rPh>
    <rPh sb="472" eb="478">
      <t>シセツリヨウ</t>
    </rPh>
    <rPh sb="478" eb="479">
      <t>モト</t>
    </rPh>
    <rPh sb="487" eb="488">
      <t>コ</t>
    </rPh>
    <rPh sb="498" eb="501">
      <t>コンネンド</t>
    </rPh>
    <rPh sb="513" eb="517">
      <t>タンドクシセツ</t>
    </rPh>
    <rPh sb="518" eb="522">
      <t>リュウイキカンレン</t>
    </rPh>
    <rPh sb="522" eb="524">
      <t>シセツ</t>
    </rPh>
    <rPh sb="525" eb="527">
      <t>ゴウケイ</t>
    </rPh>
    <rPh sb="528" eb="530">
      <t>スウチ</t>
    </rPh>
    <rPh sb="531" eb="533">
      <t>ミナオ</t>
    </rPh>
    <rPh sb="535" eb="537">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</si>
</sst>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887C-4B84-B708-3B1EFC8B95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887C-4B84-B708-3B1EFC8B95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421.54</c:v>
                </c:pt>
                <c:pt idx="1">
                  <c:v>414.74</c:v>
                </c:pt>
                <c:pt idx="2">
                  <c:v>412.49</c:v>
                </c:pt>
                <c:pt idx="3">
                  <c:v>414.66</c:v>
                </c:pt>
                <c:pt idx="4">
                  <c:v>68.540000000000006</c:v>
                </c:pt>
              </c:numCache>
            </c:numRef>
          </c:val>
          <c:extLst>
            <c:ext xmlns:c16="http://schemas.microsoft.com/office/drawing/2014/chart" uri="{C3380CC4-5D6E-409C-BE32-E72D297353CC}">
              <c16:uniqueId val="{00000000-D2FE-4831-8D25-05C5A71C03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D2FE-4831-8D25-05C5A71C03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95.95</c:v>
                </c:pt>
                <c:pt idx="1">
                  <c:v>94.96</c:v>
                </c:pt>
                <c:pt idx="2">
                  <c:v>95.01</c:v>
                </c:pt>
                <c:pt idx="3">
                  <c:v>94.44</c:v>
                </c:pt>
                <c:pt idx="4">
                  <c:v>93.53</c:v>
                </c:pt>
              </c:numCache>
            </c:numRef>
          </c:val>
          <c:extLst>
            <c:ext xmlns:c16="http://schemas.microsoft.com/office/drawing/2014/chart" uri="{C3380CC4-5D6E-409C-BE32-E72D297353CC}">
              <c16:uniqueId val="{00000000-833A-45D5-915E-3A261BB071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833A-45D5-915E-3A261BB071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108.28</c:v>
                </c:pt>
                <c:pt idx="1">
                  <c:v>110.06</c:v>
                </c:pt>
                <c:pt idx="2">
                  <c:v>110.66</c:v>
                </c:pt>
                <c:pt idx="3">
                  <c:v>112.11</c:v>
                </c:pt>
                <c:pt idx="4">
                  <c:v>111.81</c:v>
                </c:pt>
              </c:numCache>
            </c:numRef>
          </c:val>
          <c:extLst>
            <c:ext xmlns:c16="http://schemas.microsoft.com/office/drawing/2014/chart" uri="{C3380CC4-5D6E-409C-BE32-E72D297353CC}">
              <c16:uniqueId val="{00000000-F956-4E0B-B5E5-0C1646BCDF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F956-4E0B-B5E5-0C1646BCDF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24.4</c:v>
                </c:pt>
                <c:pt idx="1">
                  <c:v>26.75</c:v>
                </c:pt>
                <c:pt idx="2">
                  <c:v>28.69</c:v>
                </c:pt>
                <c:pt idx="3">
                  <c:v>30.65</c:v>
                </c:pt>
                <c:pt idx="4">
                  <c:v>32.590000000000003</c:v>
                </c:pt>
              </c:numCache>
            </c:numRef>
          </c:val>
          <c:extLst>
            <c:ext xmlns:c16="http://schemas.microsoft.com/office/drawing/2014/chart" uri="{C3380CC4-5D6E-409C-BE32-E72D297353CC}">
              <c16:uniqueId val="{00000000-1980-44BC-B839-D0F54653EF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1980-44BC-B839-D0F54653EF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0.28000000000000003</c:v>
                </c:pt>
                <c:pt idx="1">
                  <c:v>0.32</c:v>
                </c:pt>
                <c:pt idx="2">
                  <c:v>0.32</c:v>
                </c:pt>
                <c:pt idx="3">
                  <c:v>0.47</c:v>
                </c:pt>
                <c:pt idx="4">
                  <c:v>0.56999999999999995</c:v>
                </c:pt>
              </c:numCache>
            </c:numRef>
          </c:val>
          <c:extLst>
            <c:ext xmlns:c16="http://schemas.microsoft.com/office/drawing/2014/chart" uri="{C3380CC4-5D6E-409C-BE32-E72D297353CC}">
              <c16:uniqueId val="{00000000-F8E6-45B3-9A84-A96FCECCAB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F8E6-45B3-9A84-A96FCECCAB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98-4288-99C4-17ED31223A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3098-4288-99C4-17ED31223A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54.5</c:v>
                </c:pt>
                <c:pt idx="1">
                  <c:v>54.87</c:v>
                </c:pt>
                <c:pt idx="2">
                  <c:v>52.78</c:v>
                </c:pt>
                <c:pt idx="3">
                  <c:v>64.23</c:v>
                </c:pt>
                <c:pt idx="4">
                  <c:v>59.81</c:v>
                </c:pt>
              </c:numCache>
            </c:numRef>
          </c:val>
          <c:extLst>
            <c:ext xmlns:c16="http://schemas.microsoft.com/office/drawing/2014/chart" uri="{C3380CC4-5D6E-409C-BE32-E72D297353CC}">
              <c16:uniqueId val="{00000000-1D79-468B-B32E-A7179C947A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1D79-468B-B32E-A7179C947A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970.21</c:v>
                </c:pt>
                <c:pt idx="1">
                  <c:v>941.95</c:v>
                </c:pt>
                <c:pt idx="2">
                  <c:v>895.78</c:v>
                </c:pt>
                <c:pt idx="3">
                  <c:v>875.31</c:v>
                </c:pt>
                <c:pt idx="4">
                  <c:v>840.87</c:v>
                </c:pt>
              </c:numCache>
            </c:numRef>
          </c:val>
          <c:extLst>
            <c:ext xmlns:c16="http://schemas.microsoft.com/office/drawing/2014/chart" uri="{C3380CC4-5D6E-409C-BE32-E72D297353CC}">
              <c16:uniqueId val="{00000000-A26F-45CD-8C93-B6D78B9EFA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A26F-45CD-8C93-B6D78B9EFA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109.96</c:v>
                </c:pt>
                <c:pt idx="1">
                  <c:v>112.3</c:v>
                </c:pt>
                <c:pt idx="2">
                  <c:v>114.91</c:v>
                </c:pt>
                <c:pt idx="3">
                  <c:v>118.95</c:v>
                </c:pt>
                <c:pt idx="4">
                  <c:v>119.94</c:v>
                </c:pt>
              </c:numCache>
            </c:numRef>
          </c:val>
          <c:extLst>
            <c:ext xmlns:c16="http://schemas.microsoft.com/office/drawing/2014/chart" uri="{C3380CC4-5D6E-409C-BE32-E72D297353CC}">
              <c16:uniqueId val="{00000000-DAFB-4506-B0B9-DC7D535D76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DAFB-4506-B0B9-DC7D535D76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181.36</c:v>
                </c:pt>
                <c:pt idx="1">
                  <c:v>176.75</c:v>
                </c:pt>
                <c:pt idx="2">
                  <c:v>171.02</c:v>
                </c:pt>
                <c:pt idx="3">
                  <c:v>164.53</c:v>
                </c:pt>
                <c:pt idx="4">
                  <c:v>163.28</c:v>
                </c:pt>
              </c:numCache>
            </c:numRef>
          </c:val>
          <c:extLst>
            <c:ext xmlns:c16="http://schemas.microsoft.com/office/drawing/2014/chart" uri="{C3380CC4-5D6E-409C-BE32-E72D297353CC}">
              <c16:uniqueId val="{00000000-35E6-4700-B7E0-9502EAEE9F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35E6-4700-B7E0-9502EAEE9F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桑名市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139563</v>
      </c>
      <c r="AM8" s="42"/>
      <c r="AN8" s="42"/>
      <c r="AO8" s="42"/>
      <c r="AP8" s="42"/>
      <c r="AQ8" s="42"/>
      <c r="AR8" s="42"/>
      <c r="AS8" s="42"/>
      <c r="AT8" s="35">
        <f>データ!T6</f>
        <v>136.65</v>
      </c>
      <c r="AU8" s="35"/>
      <c r="AV8" s="35"/>
      <c r="AW8" s="35"/>
      <c r="AX8" s="35"/>
      <c r="AY8" s="35"/>
      <c r="AZ8" s="35"/>
      <c r="BA8" s="35"/>
      <c r="BB8" s="35">
        <f>データ!U6</f>
        <v>1021.32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67.11</v>
      </c>
      <c r="J10" s="35"/>
      <c r="K10" s="35"/>
      <c r="L10" s="35"/>
      <c r="M10" s="35"/>
      <c r="N10" s="35"/>
      <c r="O10" s="35"/>
      <c r="P10" s="35">
        <f>データ!P6</f>
        <v>80.7</v>
      </c>
      <c r="Q10" s="35"/>
      <c r="R10" s="35"/>
      <c r="S10" s="35"/>
      <c r="T10" s="35"/>
      <c r="U10" s="35"/>
      <c r="V10" s="35"/>
      <c r="W10" s="35">
        <f>データ!Q6</f>
        <v>85.67</v>
      </c>
      <c r="X10" s="35"/>
      <c r="Y10" s="35"/>
      <c r="Z10" s="35"/>
      <c r="AA10" s="35"/>
      <c r="AB10" s="35"/>
      <c r="AC10" s="35"/>
      <c r="AD10" s="42">
        <f>データ!R6</f>
        <v>3496</v>
      </c>
      <c r="AE10" s="42"/>
      <c r="AF10" s="42"/>
      <c r="AG10" s="42"/>
      <c r="AH10" s="42"/>
      <c r="AI10" s="42"/>
      <c r="AJ10" s="42"/>
      <c r="AK10" s="2"/>
      <c r="AL10" s="42">
        <f>データ!V6</f>
        <v>112310</v>
      </c>
      <c r="AM10" s="42"/>
      <c r="AN10" s="42"/>
      <c r="AO10" s="42"/>
      <c r="AP10" s="42"/>
      <c r="AQ10" s="42"/>
      <c r="AR10" s="42"/>
      <c r="AS10" s="42"/>
      <c r="AT10" s="35">
        <f>データ!W6</f>
        <v>25.01</v>
      </c>
      <c r="AU10" s="35"/>
      <c r="AV10" s="35"/>
      <c r="AW10" s="35"/>
      <c r="AX10" s="35"/>
      <c r="AY10" s="35"/>
      <c r="AZ10" s="35"/>
      <c r="BA10" s="35"/>
      <c r="BB10" s="35">
        <f>データ!X6</f>
        <v>4490.6000000000004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bnxIftke9AOHPI7FEyPdI4JYPti0NmwaLNRObvSklq2cAw24/9Dl8sE/JCQgYzuPNJ62rP5k+US6p+ep3X3nRQ==" saltValue="kjc1Zz6quvf4Ka01V20J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242055</v>
      </c>
      <c r="D6" s="19">
        <f t="shared" si="3"/>
        <v>46</v>
      </c>
      <c r="E6" s="19">
        <f t="shared" si="3"/>
        <v>17</v>
      </c>
      <c r="F6" s="19">
        <f t="shared" si="3"/>
        <v>1</v>
      </c>
      <c r="G6" s="19">
        <f t="shared" si="3"/>
        <v>0</v>
      </c>
      <c r="H6" s="19" t="str">
        <f t="shared" si="3"/>
        <v>三重県　桑名市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67.11</v>
      </c>
      <c r="P6" s="20">
        <f t="shared" si="3"/>
        <v>80.7</v>
      </c>
      <c r="Q6" s="20">
        <f t="shared" si="3"/>
        <v>85.67</v>
      </c>
      <c r="R6" s="20">
        <f t="shared" si="3"/>
        <v>3496</v>
      </c>
      <c r="S6" s="20">
        <f t="shared" si="3"/>
        <v>139563</v>
      </c>
      <c r="T6" s="20">
        <f t="shared" si="3"/>
        <v>136.65</v>
      </c>
      <c r="U6" s="20">
        <f t="shared" si="3"/>
        <v>1021.32</v>
      </c>
      <c r="V6" s="20">
        <f t="shared" si="3"/>
        <v>112310</v>
      </c>
      <c r="W6" s="20">
        <f t="shared" si="3"/>
        <v>25.01</v>
      </c>
      <c r="X6" s="20">
        <f t="shared" si="3"/>
        <v>4490.6000000000004</v>
      </c>
      <c r="Y6" s="21">
        <f>IF(Y7="",NA(),Y7)</f>
        <v>108.28</v>
      </c>
      <c r="Z6" s="21">
        <f t="shared" ref="Z6:AH6" si="4">IF(Z7="",NA(),Z7)</f>
        <v>110.06</v>
      </c>
      <c r="AA6" s="21">
        <f t="shared" si="4"/>
        <v>110.66</v>
      </c>
      <c r="AB6" s="21">
        <f t="shared" si="4"/>
        <v>112.11</v>
      </c>
      <c r="AC6" s="21">
        <f t="shared" si="4"/>
        <v>111.81</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54.5</v>
      </c>
      <c r="AV6" s="21">
        <f t="shared" ref="AV6:BD6" si="6">IF(AV7="",NA(),AV7)</f>
        <v>54.87</v>
      </c>
      <c r="AW6" s="21">
        <f t="shared" si="6"/>
        <v>52.78</v>
      </c>
      <c r="AX6" s="21">
        <f t="shared" si="6"/>
        <v>64.23</v>
      </c>
      <c r="AY6" s="21">
        <f t="shared" si="6"/>
        <v>59.81</v>
      </c>
      <c r="AZ6" s="21">
        <f t="shared" si="6"/>
        <v>62.12</v>
      </c>
      <c r="BA6" s="21">
        <f t="shared" si="6"/>
        <v>61.57</v>
      </c>
      <c r="BB6" s="21">
        <f t="shared" si="6"/>
        <v>60.82</v>
      </c>
      <c r="BC6" s="21">
        <f t="shared" si="6"/>
        <v>63.48</v>
      </c>
      <c r="BD6" s="21">
        <f t="shared" si="6"/>
        <v>65.510000000000005</v>
      </c>
      <c r="BE6" s="20" t="str">
        <f>IF(BE7="","",IF(BE7="-","【-】","【"&amp;SUBSTITUTE(TEXT(BE7,"#,##0.00"),"-","△")&amp;"】"))</f>
        <v>【73.44】</v>
      </c>
      <c r="BF6" s="21">
        <f>IF(BF7="",NA(),BF7)</f>
        <v>970.21</v>
      </c>
      <c r="BG6" s="21">
        <f t="shared" ref="BG6:BO6" si="7">IF(BG7="",NA(),BG7)</f>
        <v>941.95</v>
      </c>
      <c r="BH6" s="21">
        <f t="shared" si="7"/>
        <v>895.78</v>
      </c>
      <c r="BI6" s="21">
        <f t="shared" si="7"/>
        <v>875.31</v>
      </c>
      <c r="BJ6" s="21">
        <f t="shared" si="7"/>
        <v>840.87</v>
      </c>
      <c r="BK6" s="21">
        <f t="shared" si="7"/>
        <v>875.53</v>
      </c>
      <c r="BL6" s="21">
        <f t="shared" si="7"/>
        <v>867.39</v>
      </c>
      <c r="BM6" s="21">
        <f t="shared" si="7"/>
        <v>920.83</v>
      </c>
      <c r="BN6" s="21">
        <f t="shared" si="7"/>
        <v>874.02</v>
      </c>
      <c r="BO6" s="21">
        <f t="shared" si="7"/>
        <v>827.43</v>
      </c>
      <c r="BP6" s="20" t="str">
        <f>IF(BP7="","",IF(BP7="-","【-】","【"&amp;SUBSTITUTE(TEXT(BP7,"#,##0.00"),"-","△")&amp;"】"))</f>
        <v>【652.82】</v>
      </c>
      <c r="BQ6" s="21">
        <f>IF(BQ7="",NA(),BQ7)</f>
        <v>109.96</v>
      </c>
      <c r="BR6" s="21">
        <f t="shared" ref="BR6:BZ6" si="8">IF(BR7="",NA(),BR7)</f>
        <v>112.3</v>
      </c>
      <c r="BS6" s="21">
        <f t="shared" si="8"/>
        <v>114.91</v>
      </c>
      <c r="BT6" s="21">
        <f t="shared" si="8"/>
        <v>118.95</v>
      </c>
      <c r="BU6" s="21">
        <f t="shared" si="8"/>
        <v>119.94</v>
      </c>
      <c r="BV6" s="21">
        <f t="shared" si="8"/>
        <v>99.83</v>
      </c>
      <c r="BW6" s="21">
        <f t="shared" si="8"/>
        <v>100.91</v>
      </c>
      <c r="BX6" s="21">
        <f t="shared" si="8"/>
        <v>99.82</v>
      </c>
      <c r="BY6" s="21">
        <f t="shared" si="8"/>
        <v>100.32</v>
      </c>
      <c r="BZ6" s="21">
        <f t="shared" si="8"/>
        <v>99.71</v>
      </c>
      <c r="CA6" s="20" t="str">
        <f>IF(CA7="","",IF(CA7="-","【-】","【"&amp;SUBSTITUTE(TEXT(CA7,"#,##0.00"),"-","△")&amp;"】"))</f>
        <v>【97.61】</v>
      </c>
      <c r="CB6" s="21">
        <f>IF(CB7="",NA(),CB7)</f>
        <v>181.36</v>
      </c>
      <c r="CC6" s="21">
        <f t="shared" ref="CC6:CK6" si="9">IF(CC7="",NA(),CC7)</f>
        <v>176.75</v>
      </c>
      <c r="CD6" s="21">
        <f t="shared" si="9"/>
        <v>171.02</v>
      </c>
      <c r="CE6" s="21">
        <f t="shared" si="9"/>
        <v>164.53</v>
      </c>
      <c r="CF6" s="21">
        <f t="shared" si="9"/>
        <v>163.28</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421.54</v>
      </c>
      <c r="CN6" s="21">
        <f t="shared" ref="CN6:CV6" si="10">IF(CN7="",NA(),CN7)</f>
        <v>414.74</v>
      </c>
      <c r="CO6" s="21">
        <f t="shared" si="10"/>
        <v>412.49</v>
      </c>
      <c r="CP6" s="21">
        <f t="shared" si="10"/>
        <v>414.66</v>
      </c>
      <c r="CQ6" s="21">
        <f t="shared" si="10"/>
        <v>68.540000000000006</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95.95</v>
      </c>
      <c r="CY6" s="21">
        <f t="shared" ref="CY6:DG6" si="11">IF(CY7="",NA(),CY7)</f>
        <v>94.96</v>
      </c>
      <c r="CZ6" s="21">
        <f t="shared" si="11"/>
        <v>95.01</v>
      </c>
      <c r="DA6" s="21">
        <f t="shared" si="11"/>
        <v>94.44</v>
      </c>
      <c r="DB6" s="21">
        <f t="shared" si="11"/>
        <v>93.53</v>
      </c>
      <c r="DC6" s="21">
        <f t="shared" si="11"/>
        <v>93.96</v>
      </c>
      <c r="DD6" s="21">
        <f t="shared" si="11"/>
        <v>94.06</v>
      </c>
      <c r="DE6" s="21">
        <f t="shared" si="11"/>
        <v>94.41</v>
      </c>
      <c r="DF6" s="21">
        <f t="shared" si="11"/>
        <v>94.43</v>
      </c>
      <c r="DG6" s="21">
        <f t="shared" si="11"/>
        <v>94.58</v>
      </c>
      <c r="DH6" s="20" t="str">
        <f>IF(DH7="","",IF(DH7="-","【-】","【"&amp;SUBSTITUTE(TEXT(DH7,"#,##0.00"),"-","△")&amp;"】"))</f>
        <v>【95.82】</v>
      </c>
      <c r="DI6" s="21">
        <f>IF(DI7="",NA(),DI7)</f>
        <v>24.4</v>
      </c>
      <c r="DJ6" s="21">
        <f t="shared" ref="DJ6:DR6" si="12">IF(DJ7="",NA(),DJ7)</f>
        <v>26.75</v>
      </c>
      <c r="DK6" s="21">
        <f t="shared" si="12"/>
        <v>28.69</v>
      </c>
      <c r="DL6" s="21">
        <f t="shared" si="12"/>
        <v>30.65</v>
      </c>
      <c r="DM6" s="21">
        <f t="shared" si="12"/>
        <v>32.590000000000003</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0.28000000000000003</v>
      </c>
      <c r="DU6" s="21">
        <f t="shared" ref="DU6:EC6" si="13">IF(DU7="",NA(),DU7)</f>
        <v>0.32</v>
      </c>
      <c r="DV6" s="21">
        <f t="shared" si="13"/>
        <v>0.32</v>
      </c>
      <c r="DW6" s="21">
        <f t="shared" si="13"/>
        <v>0.47</v>
      </c>
      <c r="DX6" s="21">
        <f t="shared" si="13"/>
        <v>0.56999999999999995</v>
      </c>
      <c r="DY6" s="21">
        <f t="shared" si="13"/>
        <v>5.04</v>
      </c>
      <c r="DZ6" s="21">
        <f t="shared" si="13"/>
        <v>5.1100000000000003</v>
      </c>
      <c r="EA6" s="21">
        <f t="shared" si="13"/>
        <v>5.18</v>
      </c>
      <c r="EB6" s="21">
        <f t="shared" si="13"/>
        <v>6.01</v>
      </c>
      <c r="EC6" s="21">
        <f t="shared" si="13"/>
        <v>6.84</v>
      </c>
      <c r="ED6" s="20" t="str">
        <f>IF(ED7="","",IF(ED7="-","【-】","【"&amp;SUBSTITUTE(TEXT(ED7,"#,##0.00"),"-","△")&amp;"】"))</f>
        <v>【7.62】</v>
      </c>
      <c r="EE6" s="20">
        <f>IF(EE7="",NA(),EE7)</f>
        <v>0</v>
      </c>
      <c r="EF6" s="20">
        <f t="shared" ref="EF6:EN6" si="14">IF(EF7="",NA(),EF7)</f>
        <v>0</v>
      </c>
      <c r="EG6" s="20">
        <f t="shared" si="14"/>
        <v>0</v>
      </c>
      <c r="EH6" s="21">
        <f t="shared" si="14"/>
        <v>0.01</v>
      </c>
      <c r="EI6" s="20">
        <f t="shared" si="14"/>
        <v>0</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242055</v>
      </c>
      <c r="D7" s="23">
        <v>46</v>
      </c>
      <c r="E7" s="23">
        <v>17</v>
      </c>
      <c r="F7" s="23">
        <v>1</v>
      </c>
      <c r="G7" s="23">
        <v>0</v>
      </c>
      <c r="H7" s="23" t="s">
        <v>96</v>
      </c>
      <c r="I7" s="23" t="s">
        <v>97</v>
      </c>
      <c r="J7" s="23" t="s">
        <v>98</v>
      </c>
      <c r="K7" s="23" t="s">
        <v>99</v>
      </c>
      <c r="L7" s="23" t="s">
        <v>100</v>
      </c>
      <c r="M7" s="23" t="s">
        <v>101</v>
      </c>
      <c r="N7" s="24" t="s">
        <v>102</v>
      </c>
      <c r="O7" s="24">
        <v>67.11</v>
      </c>
      <c r="P7" s="24">
        <v>80.7</v>
      </c>
      <c r="Q7" s="24">
        <v>85.67</v>
      </c>
      <c r="R7" s="24">
        <v>3496</v>
      </c>
      <c r="S7" s="24">
        <v>139563</v>
      </c>
      <c r="T7" s="24">
        <v>136.65</v>
      </c>
      <c r="U7" s="24">
        <v>1021.32</v>
      </c>
      <c r="V7" s="24">
        <v>112310</v>
      </c>
      <c r="W7" s="24">
        <v>25.01</v>
      </c>
      <c r="X7" s="24">
        <v>4490.6000000000004</v>
      </c>
      <c r="Y7" s="24">
        <v>108.28</v>
      </c>
      <c r="Z7" s="24">
        <v>110.06</v>
      </c>
      <c r="AA7" s="24">
        <v>110.66</v>
      </c>
      <c r="AB7" s="24">
        <v>112.11</v>
      </c>
      <c r="AC7" s="24">
        <v>111.81</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54.5</v>
      </c>
      <c r="AV7" s="24">
        <v>54.87</v>
      </c>
      <c r="AW7" s="24">
        <v>52.78</v>
      </c>
      <c r="AX7" s="24">
        <v>64.23</v>
      </c>
      <c r="AY7" s="24">
        <v>59.81</v>
      </c>
      <c r="AZ7" s="24">
        <v>62.12</v>
      </c>
      <c r="BA7" s="24">
        <v>61.57</v>
      </c>
      <c r="BB7" s="24">
        <v>60.82</v>
      </c>
      <c r="BC7" s="24">
        <v>63.48</v>
      </c>
      <c r="BD7" s="24">
        <v>65.510000000000005</v>
      </c>
      <c r="BE7" s="24">
        <v>73.44</v>
      </c>
      <c r="BF7" s="24">
        <v>970.21</v>
      </c>
      <c r="BG7" s="24">
        <v>941.95</v>
      </c>
      <c r="BH7" s="24">
        <v>895.78</v>
      </c>
      <c r="BI7" s="24">
        <v>875.31</v>
      </c>
      <c r="BJ7" s="24">
        <v>840.87</v>
      </c>
      <c r="BK7" s="24">
        <v>875.53</v>
      </c>
      <c r="BL7" s="24">
        <v>867.39</v>
      </c>
      <c r="BM7" s="24">
        <v>920.83</v>
      </c>
      <c r="BN7" s="24">
        <v>874.02</v>
      </c>
      <c r="BO7" s="24">
        <v>827.43</v>
      </c>
      <c r="BP7" s="24">
        <v>652.82000000000005</v>
      </c>
      <c r="BQ7" s="24">
        <v>109.96</v>
      </c>
      <c r="BR7" s="24">
        <v>112.3</v>
      </c>
      <c r="BS7" s="24">
        <v>114.91</v>
      </c>
      <c r="BT7" s="24">
        <v>118.95</v>
      </c>
      <c r="BU7" s="24">
        <v>119.94</v>
      </c>
      <c r="BV7" s="24">
        <v>99.83</v>
      </c>
      <c r="BW7" s="24">
        <v>100.91</v>
      </c>
      <c r="BX7" s="24">
        <v>99.82</v>
      </c>
      <c r="BY7" s="24">
        <v>100.32</v>
      </c>
      <c r="BZ7" s="24">
        <v>99.71</v>
      </c>
      <c r="CA7" s="24">
        <v>97.61</v>
      </c>
      <c r="CB7" s="24">
        <v>181.36</v>
      </c>
      <c r="CC7" s="24">
        <v>176.75</v>
      </c>
      <c r="CD7" s="24">
        <v>171.02</v>
      </c>
      <c r="CE7" s="24">
        <v>164.53</v>
      </c>
      <c r="CF7" s="24">
        <v>163.28</v>
      </c>
      <c r="CG7" s="24">
        <v>158.94</v>
      </c>
      <c r="CH7" s="24">
        <v>158.04</v>
      </c>
      <c r="CI7" s="24">
        <v>156.77000000000001</v>
      </c>
      <c r="CJ7" s="24">
        <v>157.63999999999999</v>
      </c>
      <c r="CK7" s="24">
        <v>159.59</v>
      </c>
      <c r="CL7" s="24">
        <v>138.29</v>
      </c>
      <c r="CM7" s="24">
        <v>421.54</v>
      </c>
      <c r="CN7" s="24">
        <v>414.74</v>
      </c>
      <c r="CO7" s="24">
        <v>412.49</v>
      </c>
      <c r="CP7" s="24">
        <v>414.66</v>
      </c>
      <c r="CQ7" s="24">
        <v>68.540000000000006</v>
      </c>
      <c r="CR7" s="24">
        <v>67.069999999999993</v>
      </c>
      <c r="CS7" s="24">
        <v>66.78</v>
      </c>
      <c r="CT7" s="24">
        <v>67</v>
      </c>
      <c r="CU7" s="24">
        <v>66.650000000000006</v>
      </c>
      <c r="CV7" s="24">
        <v>64.45</v>
      </c>
      <c r="CW7" s="24">
        <v>59.1</v>
      </c>
      <c r="CX7" s="24">
        <v>95.95</v>
      </c>
      <c r="CY7" s="24">
        <v>94.96</v>
      </c>
      <c r="CZ7" s="24">
        <v>95.01</v>
      </c>
      <c r="DA7" s="24">
        <v>94.44</v>
      </c>
      <c r="DB7" s="24">
        <v>93.53</v>
      </c>
      <c r="DC7" s="24">
        <v>93.96</v>
      </c>
      <c r="DD7" s="24">
        <v>94.06</v>
      </c>
      <c r="DE7" s="24">
        <v>94.41</v>
      </c>
      <c r="DF7" s="24">
        <v>94.43</v>
      </c>
      <c r="DG7" s="24">
        <v>94.58</v>
      </c>
      <c r="DH7" s="24">
        <v>95.82</v>
      </c>
      <c r="DI7" s="24">
        <v>24.4</v>
      </c>
      <c r="DJ7" s="24">
        <v>26.75</v>
      </c>
      <c r="DK7" s="24">
        <v>28.69</v>
      </c>
      <c r="DL7" s="24">
        <v>30.65</v>
      </c>
      <c r="DM7" s="24">
        <v>32.590000000000003</v>
      </c>
      <c r="DN7" s="24">
        <v>33.090000000000003</v>
      </c>
      <c r="DO7" s="24">
        <v>34.33</v>
      </c>
      <c r="DP7" s="24">
        <v>34.15</v>
      </c>
      <c r="DQ7" s="24">
        <v>35.53</v>
      </c>
      <c r="DR7" s="24">
        <v>37.51</v>
      </c>
      <c r="DS7" s="24">
        <v>39.74</v>
      </c>
      <c r="DT7" s="24">
        <v>0.28000000000000003</v>
      </c>
      <c r="DU7" s="24">
        <v>0.32</v>
      </c>
      <c r="DV7" s="24">
        <v>0.32</v>
      </c>
      <c r="DW7" s="24">
        <v>0.47</v>
      </c>
      <c r="DX7" s="24">
        <v>0.56999999999999995</v>
      </c>
      <c r="DY7" s="24">
        <v>5.04</v>
      </c>
      <c r="DZ7" s="24">
        <v>5.1100000000000003</v>
      </c>
      <c r="EA7" s="24">
        <v>5.18</v>
      </c>
      <c r="EB7" s="24">
        <v>6.01</v>
      </c>
      <c r="EC7" s="24">
        <v>6.84</v>
      </c>
      <c r="ED7" s="24">
        <v>7.62</v>
      </c>
      <c r="EE7" s="24">
        <v>0</v>
      </c>
      <c r="EF7" s="24">
        <v>0</v>
      </c>
      <c r="EG7" s="24">
        <v>0</v>
      </c>
      <c r="EH7" s="24">
        <v>0.01</v>
      </c>
      <c r="EI7" s="24">
        <v>0</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