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\\192.168.0.167\04業務・三重県\051_桑名市\令和06年度\00納品準備\令和６年度_附属明細書(一般会計等・全体会計)\"/>
    </mc:Choice>
  </mc:AlternateContent>
  <xr:revisionPtr revIDLastSave="0" documentId="13_ncr:1_{3200D12A-45F7-439A-9382-2996635C7C4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有形固定資産の明細" sheetId="15" r:id="rId1"/>
    <sheet name="有形固定資産に係る行政目的別の明細" sheetId="14" r:id="rId2"/>
    <sheet name="投資及び出資金の明細" sheetId="1" r:id="rId3"/>
    <sheet name="基金の明細" sheetId="2" r:id="rId4"/>
    <sheet name="貸付金の明細" sheetId="3" r:id="rId5"/>
    <sheet name="長期延滞債権の明細" sheetId="4" r:id="rId6"/>
    <sheet name="未収金の明細" sheetId="5" r:id="rId7"/>
    <sheet name="地方債等（借入先別）の明細" sheetId="6" r:id="rId8"/>
    <sheet name="地方債等（利率別）の明細" sheetId="7" r:id="rId9"/>
    <sheet name="地方債等（返済期間別）の明細" sheetId="8" r:id="rId10"/>
    <sheet name="特定の契約条項が付された地方債等の概要" sheetId="9" r:id="rId11"/>
    <sheet name="引当金の明細" sheetId="10" r:id="rId12"/>
    <sheet name="補助金等の明細" sheetId="11" r:id="rId13"/>
    <sheet name="財源の明細" sheetId="12" r:id="rId14"/>
    <sheet name="財源情報の明細" sheetId="16" r:id="rId15"/>
    <sheet name="資金の明細" sheetId="13" r:id="rId16"/>
  </sheets>
  <definedNames>
    <definedName name="_xlnm.Print_Area" localSheetId="2">投資及び出資金の明細!$A$1:$K$43</definedName>
    <definedName name="_xlnm.Print_Titles" localSheetId="1">有形固定資産に係る行政目的別の明細!$1:$5</definedName>
    <definedName name="_xlnm.Print_Titles" localSheetId="0">有形固定資産の明細!$1:$5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1" l="1"/>
  <c r="G20" i="1"/>
  <c r="G13" i="1"/>
  <c r="G14" i="1"/>
  <c r="G12" i="1"/>
  <c r="J40" i="1"/>
  <c r="G40" i="1"/>
  <c r="E40" i="1"/>
  <c r="J41" i="1"/>
  <c r="G41" i="1"/>
  <c r="E41" i="1"/>
  <c r="F35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6" i="2"/>
  <c r="H40" i="1" l="1"/>
  <c r="H41" i="1"/>
  <c r="C20" i="5"/>
  <c r="B20" i="5"/>
  <c r="B22" i="4"/>
  <c r="D12" i="16" l="1"/>
  <c r="E12" i="16"/>
  <c r="F12" i="16"/>
  <c r="C12" i="16"/>
  <c r="B12" i="16"/>
  <c r="E43" i="12"/>
  <c r="E35" i="12"/>
  <c r="E33" i="12"/>
  <c r="E36" i="12" s="1"/>
  <c r="E31" i="12"/>
  <c r="E27" i="12"/>
  <c r="E24" i="12"/>
  <c r="E21" i="12"/>
  <c r="E38" i="12" s="1"/>
  <c r="E44" i="12" s="1"/>
  <c r="J23" i="1"/>
  <c r="G28" i="1"/>
  <c r="G29" i="1"/>
  <c r="D10" i="11"/>
  <c r="E37" i="12" l="1"/>
  <c r="E28" i="12"/>
  <c r="E39" i="12" s="1"/>
  <c r="G36" i="1"/>
  <c r="G26" i="1"/>
  <c r="G27" i="1"/>
  <c r="G30" i="1"/>
  <c r="G31" i="1"/>
  <c r="G32" i="1"/>
  <c r="G33" i="1"/>
  <c r="G35" i="1"/>
  <c r="G37" i="1"/>
  <c r="G38" i="1"/>
  <c r="G39" i="1"/>
  <c r="G42" i="1"/>
  <c r="G25" i="1"/>
  <c r="G21" i="1"/>
  <c r="G22" i="1"/>
  <c r="E29" i="12" l="1"/>
  <c r="E45" i="12"/>
  <c r="E46" i="12" s="1"/>
  <c r="E40" i="12"/>
  <c r="B35" i="2"/>
  <c r="K43" i="1" l="1"/>
  <c r="F11" i="3" l="1"/>
  <c r="B11" i="3"/>
  <c r="E20" i="1" l="1"/>
  <c r="H20" i="1" s="1"/>
  <c r="E23" i="1" l="1"/>
  <c r="D24" i="11" l="1"/>
  <c r="J36" i="1" l="1"/>
  <c r="D25" i="11" l="1"/>
  <c r="B43" i="1" l="1"/>
  <c r="J20" i="1"/>
  <c r="B19" i="6"/>
  <c r="B9" i="13" l="1"/>
  <c r="G35" i="2" l="1"/>
  <c r="C35" i="2"/>
  <c r="D35" i="2"/>
  <c r="E35" i="2"/>
  <c r="E11" i="10" l="1"/>
  <c r="D11" i="10"/>
  <c r="C11" i="10"/>
  <c r="B11" i="10"/>
  <c r="F8" i="10"/>
  <c r="F10" i="10"/>
  <c r="F9" i="10"/>
  <c r="F7" i="10"/>
  <c r="C8" i="5"/>
  <c r="B8" i="5"/>
  <c r="B21" i="5" s="1"/>
  <c r="C22" i="4"/>
  <c r="C9" i="4"/>
  <c r="B9" i="4"/>
  <c r="B23" i="4" s="1"/>
  <c r="C21" i="5" l="1"/>
  <c r="C23" i="4"/>
  <c r="F11" i="10"/>
  <c r="A6" i="8"/>
  <c r="A6" i="7"/>
  <c r="K19" i="6"/>
  <c r="G19" i="6"/>
  <c r="F19" i="6"/>
  <c r="E19" i="6"/>
  <c r="D19" i="6"/>
  <c r="C19" i="6"/>
  <c r="E11" i="3"/>
  <c r="D11" i="3"/>
  <c r="C11" i="3"/>
  <c r="B15" i="1"/>
  <c r="I15" i="1"/>
  <c r="J15" i="1"/>
  <c r="E14" i="1"/>
  <c r="H14" i="1" s="1"/>
  <c r="E13" i="1"/>
  <c r="H13" i="1" s="1"/>
  <c r="E12" i="1"/>
  <c r="H12" i="1" s="1"/>
  <c r="I43" i="1"/>
  <c r="J42" i="1"/>
  <c r="E42" i="1"/>
  <c r="H42" i="1" s="1"/>
  <c r="J39" i="1"/>
  <c r="E39" i="1"/>
  <c r="H39" i="1" s="1"/>
  <c r="J38" i="1"/>
  <c r="E38" i="1"/>
  <c r="H38" i="1" s="1"/>
  <c r="J37" i="1"/>
  <c r="E37" i="1"/>
  <c r="H37" i="1" s="1"/>
  <c r="E36" i="1"/>
  <c r="H36" i="1" s="1"/>
  <c r="J35" i="1"/>
  <c r="E35" i="1"/>
  <c r="J34" i="1"/>
  <c r="E34" i="1"/>
  <c r="J33" i="1"/>
  <c r="E33" i="1"/>
  <c r="H33" i="1" s="1"/>
  <c r="J32" i="1"/>
  <c r="E32" i="1"/>
  <c r="J31" i="1"/>
  <c r="E31" i="1"/>
  <c r="J30" i="1"/>
  <c r="E30" i="1"/>
  <c r="H30" i="1" s="1"/>
  <c r="J29" i="1"/>
  <c r="E29" i="1"/>
  <c r="H29" i="1" s="1"/>
  <c r="J28" i="1"/>
  <c r="E28" i="1"/>
  <c r="H28" i="1" s="1"/>
  <c r="J27" i="1"/>
  <c r="E27" i="1"/>
  <c r="J26" i="1"/>
  <c r="E26" i="1"/>
  <c r="J25" i="1"/>
  <c r="E25" i="1"/>
  <c r="J24" i="1"/>
  <c r="E24" i="1"/>
  <c r="J22" i="1"/>
  <c r="E22" i="1"/>
  <c r="J21" i="1"/>
  <c r="E21" i="1"/>
  <c r="H21" i="1" s="1"/>
  <c r="A3" i="14"/>
  <c r="A3" i="1"/>
  <c r="A3" i="2"/>
  <c r="A3" i="3"/>
  <c r="A3" i="4"/>
  <c r="A3" i="5"/>
  <c r="A3" i="6"/>
  <c r="A3" i="7"/>
  <c r="A3" i="8"/>
  <c r="A3" i="9"/>
  <c r="A3" i="10"/>
  <c r="A3" i="11"/>
  <c r="A3" i="12"/>
  <c r="A3" i="16"/>
  <c r="A3" i="13"/>
  <c r="A2" i="14"/>
  <c r="A2" i="1"/>
  <c r="A2" i="2"/>
  <c r="A2" i="3"/>
  <c r="A2" i="4"/>
  <c r="A2" i="5"/>
  <c r="A2" i="6"/>
  <c r="A2" i="7"/>
  <c r="A2" i="8"/>
  <c r="A2" i="9"/>
  <c r="A2" i="10"/>
  <c r="A2" i="11"/>
  <c r="A2" i="12"/>
  <c r="A2" i="16"/>
  <c r="A2" i="13"/>
  <c r="H32" i="1" l="1"/>
  <c r="H26" i="1"/>
  <c r="H22" i="1"/>
  <c r="H35" i="1"/>
  <c r="H34" i="1"/>
  <c r="H25" i="1"/>
  <c r="H31" i="1"/>
  <c r="J43" i="1"/>
</calcChain>
</file>

<file path=xl/sharedStrings.xml><?xml version="1.0" encoding="utf-8"?>
<sst xmlns="http://schemas.openxmlformats.org/spreadsheetml/2006/main" count="552" uniqueCount="298">
  <si>
    <t>投資及び出資金の明細</t>
  </si>
  <si>
    <t>市場価格のあるもの</t>
  </si>
  <si>
    <t>銘柄名</t>
  </si>
  <si>
    <t>株数・口数など_x000D_
(A)</t>
  </si>
  <si>
    <t>時価単価_x000D_
(B)</t>
  </si>
  <si>
    <t>貸借対照表計上額_x000D_
(A) X (B)_x000D_
(C)</t>
  </si>
  <si>
    <t>取得単価_x000D_
(D)</t>
  </si>
  <si>
    <t>取得原価_x000D_
(A) X (D)_x000D_
(E)</t>
  </si>
  <si>
    <t>評価差額_x000D_
(C) - (E)_x000D_
(F)</t>
  </si>
  <si>
    <t>(参考)財産に関する_x000D_
調書記載額</t>
  </si>
  <si>
    <t>合計</t>
  </si>
  <si>
    <t>市場価格のないもののうち連結対象団体に対するもの</t>
  </si>
  <si>
    <t>相手先名</t>
  </si>
  <si>
    <t>出資金額_x000D_
(貸借対照表計上額)_x000D_
(A)</t>
  </si>
  <si>
    <t>資産_x000D_
(B)</t>
  </si>
  <si>
    <t>負債_x000D_
(C)</t>
  </si>
  <si>
    <t>純資産額_x000D_
(B) - (C)_x000D_
(D)</t>
  </si>
  <si>
    <t>資本金_x000D_
(E)</t>
  </si>
  <si>
    <t>出資割合(%)_x000D_
(A) / (E)_x000D_
(F)</t>
  </si>
  <si>
    <t>実質価額_x000D_
(D) X (F)_x000D_
(G)</t>
  </si>
  <si>
    <t>投資損失引当金_x000D_
計上額_x000D_
(H)</t>
  </si>
  <si>
    <t>市場価格のないもののうち連結対象団体以外に対するもの</t>
  </si>
  <si>
    <t>出資金額_x000D_
(A)</t>
  </si>
  <si>
    <t>強制評価減_x000D_
(H)</t>
  </si>
  <si>
    <t>貸借対照表計上額_x000D_
(A) - (H)_x000D_
(I)</t>
  </si>
  <si>
    <t>基金の明細</t>
  </si>
  <si>
    <t>種類</t>
  </si>
  <si>
    <t>現金預金</t>
  </si>
  <si>
    <t>有価証券</t>
  </si>
  <si>
    <t>土地</t>
  </si>
  <si>
    <t>その他</t>
  </si>
  <si>
    <t>合計_x000D_
(貸借対照表計上額)</t>
  </si>
  <si>
    <t>貸付金の明細</t>
  </si>
  <si>
    <t>相手先名または種別</t>
  </si>
  <si>
    <t>長期貸付金</t>
  </si>
  <si>
    <t>短期貸付金</t>
  </si>
  <si>
    <t>(参考)_x000D_
貸付金計</t>
  </si>
  <si>
    <t>貸借対照表計上額</t>
  </si>
  <si>
    <t>徴収不能引当金_x000D_
計上額</t>
  </si>
  <si>
    <t>長期延滞債権の明細</t>
  </si>
  <si>
    <t>徴収不能引当金計上額</t>
  </si>
  <si>
    <t>【貸付金】</t>
  </si>
  <si>
    <t>小計</t>
  </si>
  <si>
    <t>【未収金】</t>
  </si>
  <si>
    <t>未収金の明細</t>
  </si>
  <si>
    <t>地方債等（借入先別）の明細</t>
  </si>
  <si>
    <t>地方債等残高</t>
  </si>
  <si>
    <t>政府資金</t>
  </si>
  <si>
    <t>地方公共団体_x000D_
金融機構</t>
  </si>
  <si>
    <t>市中銀行</t>
  </si>
  <si>
    <t>その他の_x000D_
金融機関</t>
  </si>
  <si>
    <t>市場公募債</t>
  </si>
  <si>
    <t>うち1年内償還予定</t>
  </si>
  <si>
    <t>うち共同発行債</t>
  </si>
  <si>
    <t>うち住民公募債</t>
  </si>
  <si>
    <t>【通常分】</t>
  </si>
  <si>
    <t>　一般公共事業</t>
  </si>
  <si>
    <t>　公営住宅建設</t>
  </si>
  <si>
    <t>　災害復旧</t>
  </si>
  <si>
    <t>　教育・福祉施設</t>
  </si>
  <si>
    <t>　一般単独事業</t>
  </si>
  <si>
    <t>　その他</t>
  </si>
  <si>
    <t>【特別分】</t>
  </si>
  <si>
    <t>　臨時財政対策債</t>
  </si>
  <si>
    <t>　減税補てん債</t>
  </si>
  <si>
    <t>　退職手当債</t>
  </si>
  <si>
    <t>　合計</t>
  </si>
  <si>
    <t>地方債等（利率別）の明細</t>
  </si>
  <si>
    <t>1.5%以下</t>
  </si>
  <si>
    <t>1.5%超_x000D_
2.0%以下</t>
  </si>
  <si>
    <t>2.0%超_x000D_
2.5%以下</t>
  </si>
  <si>
    <t>2.5%超_x000D_
3.0%以下</t>
  </si>
  <si>
    <t>3.0%超_x000D_
3.5%以下</t>
  </si>
  <si>
    <t>3.5%超_x000D_
4.0%以下</t>
  </si>
  <si>
    <t>4.0%超</t>
  </si>
  <si>
    <t>(参考)_x000D_
加重平均_x000D_
利率</t>
  </si>
  <si>
    <t>地方債等（返済期間別）の明細</t>
  </si>
  <si>
    <t>1年以内</t>
  </si>
  <si>
    <t>1年超_x000D_
2年以内</t>
  </si>
  <si>
    <t>2年超_x000D_
3年以内</t>
  </si>
  <si>
    <t>3年超_x000D_
4年以内</t>
  </si>
  <si>
    <t>4年超_x000D_
5年以内</t>
  </si>
  <si>
    <t>5年超_x000D_
10年以内</t>
  </si>
  <si>
    <t>10年超_x000D_
15年以内</t>
  </si>
  <si>
    <t>15年超_x000D_
20年以内</t>
  </si>
  <si>
    <t>20年超</t>
  </si>
  <si>
    <t>特定の契約条項が付された地方債等の概要</t>
  </si>
  <si>
    <t>特定の契約条項が_x000D_
付された地方債等残高</t>
  </si>
  <si>
    <t>契約条項の概要</t>
  </si>
  <si>
    <t>引当金の明細</t>
  </si>
  <si>
    <t>区分</t>
  </si>
  <si>
    <t>前年度末残高</t>
  </si>
  <si>
    <t>本年度増加額</t>
  </si>
  <si>
    <t>本年度減少額</t>
  </si>
  <si>
    <t>本年度末残高</t>
  </si>
  <si>
    <t>目的使用</t>
  </si>
  <si>
    <t>補助金等の明細</t>
  </si>
  <si>
    <t>名称</t>
  </si>
  <si>
    <t>相手先</t>
  </si>
  <si>
    <t>金額</t>
  </si>
  <si>
    <t>支出目的</t>
  </si>
  <si>
    <t>他団体への公共施設等整備補助金等_x000D_
(所有外資産分)</t>
  </si>
  <si>
    <t>計</t>
  </si>
  <si>
    <t>財源の明細</t>
  </si>
  <si>
    <t>会計</t>
  </si>
  <si>
    <t>財源の内容</t>
  </si>
  <si>
    <t>一般会計</t>
  </si>
  <si>
    <t>税収等</t>
  </si>
  <si>
    <t>国県等補助金</t>
  </si>
  <si>
    <t>資本的_x000D_
補助金</t>
  </si>
  <si>
    <t>経常的_x000D_
補助金</t>
  </si>
  <si>
    <t>資金の明細</t>
  </si>
  <si>
    <t>物品</t>
  </si>
  <si>
    <t>-</t>
  </si>
  <si>
    <t>　建設仮勘定</t>
  </si>
  <si>
    <t>　工作物</t>
  </si>
  <si>
    <t>　建物</t>
  </si>
  <si>
    <t>　土地</t>
  </si>
  <si>
    <t>インフラ資産</t>
  </si>
  <si>
    <t>　航空機</t>
  </si>
  <si>
    <t>　浮標等</t>
  </si>
  <si>
    <t>　船舶</t>
  </si>
  <si>
    <t>　立木竹</t>
  </si>
  <si>
    <t>事業用資産</t>
  </si>
  <si>
    <t>総務</t>
  </si>
  <si>
    <t>消防</t>
  </si>
  <si>
    <t>産業振興</t>
  </si>
  <si>
    <t>環境衛生</t>
  </si>
  <si>
    <t>福祉</t>
  </si>
  <si>
    <t>教育</t>
  </si>
  <si>
    <t>生活インフラ・_x000D_
国土保全</t>
  </si>
  <si>
    <t>（単位：円）</t>
  </si>
  <si>
    <t>有形固定資産に係る行政目的別の明細</t>
  </si>
  <si>
    <t>差引本年度末残高_x000D_
(D)-(E)_x000D_
(G)</t>
  </si>
  <si>
    <t>本年度減価償却額_x000D_
(F)</t>
  </si>
  <si>
    <t>本年度末_x000D_
減価償却累計額_x000D_
(E)</t>
  </si>
  <si>
    <t>本年度末残高_x000D_
(A)+(B)-(C)_x000D_
(D)</t>
  </si>
  <si>
    <t>本年度減少額_x000D_
(C)</t>
  </si>
  <si>
    <t>本年度増加額_x000D_
(B)</t>
  </si>
  <si>
    <t>前年度末残高_x000D_
(A)</t>
  </si>
  <si>
    <t>有形固定資産の明細</t>
  </si>
  <si>
    <t>貸付金・基金等の増加</t>
  </si>
  <si>
    <t>有形固定資産等の増加</t>
  </si>
  <si>
    <t>純行政コスト</t>
  </si>
  <si>
    <t>地方債等</t>
  </si>
  <si>
    <t>内訳</t>
  </si>
  <si>
    <t>財源情報の明細</t>
  </si>
  <si>
    <t>自治体名：桑名市</t>
    <rPh sb="5" eb="8">
      <t>クワナシ</t>
    </rPh>
    <phoneticPr fontId="5"/>
  </si>
  <si>
    <t>会計：一般会計等</t>
    <rPh sb="3" eb="8">
      <t>イッパンカイケイトウ</t>
    </rPh>
    <phoneticPr fontId="5"/>
  </si>
  <si>
    <t>該当なし</t>
    <rPh sb="0" eb="2">
      <t>ガイトウ</t>
    </rPh>
    <phoneticPr fontId="5"/>
  </si>
  <si>
    <t>(地独)桑名市総合医療センター</t>
    <rPh sb="1" eb="2">
      <t>チ</t>
    </rPh>
    <rPh sb="2" eb="3">
      <t>ドク</t>
    </rPh>
    <rPh sb="4" eb="7">
      <t>クワナシ</t>
    </rPh>
    <rPh sb="7" eb="9">
      <t>ソウゴウ</t>
    </rPh>
    <rPh sb="9" eb="11">
      <t>イリョウ</t>
    </rPh>
    <phoneticPr fontId="8"/>
  </si>
  <si>
    <t>水道事業会計</t>
    <rPh sb="0" eb="2">
      <t>スイドウ</t>
    </rPh>
    <rPh sb="2" eb="4">
      <t>ジギョウ</t>
    </rPh>
    <rPh sb="4" eb="6">
      <t>カイケイ</t>
    </rPh>
    <phoneticPr fontId="8"/>
  </si>
  <si>
    <t>下水道事業会計</t>
    <rPh sb="0" eb="3">
      <t>ゲスイドウ</t>
    </rPh>
    <rPh sb="3" eb="5">
      <t>ジギョウ</t>
    </rPh>
    <rPh sb="5" eb="7">
      <t>カイケイ</t>
    </rPh>
    <phoneticPr fontId="8"/>
  </si>
  <si>
    <t>長島観光開発(株)</t>
    <rPh sb="0" eb="2">
      <t>ナガシマ</t>
    </rPh>
    <rPh sb="2" eb="4">
      <t>カンコウ</t>
    </rPh>
    <rPh sb="4" eb="6">
      <t>カイハツ</t>
    </rPh>
    <rPh sb="6" eb="9">
      <t>カブ</t>
    </rPh>
    <phoneticPr fontId="8"/>
  </si>
  <si>
    <t>三重県農業信用基金協会</t>
    <rPh sb="0" eb="3">
      <t>ミエケン</t>
    </rPh>
    <rPh sb="3" eb="5">
      <t>ノウギョウ</t>
    </rPh>
    <rPh sb="5" eb="7">
      <t>シンヨウ</t>
    </rPh>
    <rPh sb="7" eb="9">
      <t>キキン</t>
    </rPh>
    <rPh sb="9" eb="11">
      <t>キョウカイ</t>
    </rPh>
    <phoneticPr fontId="8"/>
  </si>
  <si>
    <t>全国漁業信用基金協会（旧：三重県漁業信用基金協会）</t>
    <rPh sb="0" eb="2">
      <t>ゼンコク</t>
    </rPh>
    <rPh sb="2" eb="4">
      <t>ギョギョウ</t>
    </rPh>
    <rPh sb="4" eb="6">
      <t>シンヨウ</t>
    </rPh>
    <rPh sb="6" eb="8">
      <t>キキン</t>
    </rPh>
    <rPh sb="8" eb="10">
      <t>キョウカイ</t>
    </rPh>
    <rPh sb="11" eb="12">
      <t>キュウ</t>
    </rPh>
    <rPh sb="13" eb="16">
      <t>ミエケン</t>
    </rPh>
    <rPh sb="16" eb="18">
      <t>ギョギョウ</t>
    </rPh>
    <rPh sb="18" eb="20">
      <t>シンヨウ</t>
    </rPh>
    <rPh sb="20" eb="22">
      <t>キキン</t>
    </rPh>
    <rPh sb="22" eb="24">
      <t>キョウカイ</t>
    </rPh>
    <phoneticPr fontId="8"/>
  </si>
  <si>
    <t>(公社)三重県私学振興会</t>
    <rPh sb="1" eb="3">
      <t>コウシャ</t>
    </rPh>
    <rPh sb="4" eb="7">
      <t>ミエケン</t>
    </rPh>
    <rPh sb="7" eb="9">
      <t>シガク</t>
    </rPh>
    <rPh sb="9" eb="11">
      <t>シンコウ</t>
    </rPh>
    <rPh sb="11" eb="12">
      <t>カイ</t>
    </rPh>
    <phoneticPr fontId="8"/>
  </si>
  <si>
    <t>(一社)三重県畜産協会</t>
    <rPh sb="1" eb="3">
      <t>イッシャ</t>
    </rPh>
    <rPh sb="4" eb="7">
      <t>ミエケン</t>
    </rPh>
    <rPh sb="7" eb="9">
      <t>チクサン</t>
    </rPh>
    <rPh sb="9" eb="11">
      <t>キョウカイ</t>
    </rPh>
    <phoneticPr fontId="8"/>
  </si>
  <si>
    <t>(公社)三重県青果物価格安定基金協会</t>
    <rPh sb="1" eb="3">
      <t>コウシャ</t>
    </rPh>
    <rPh sb="4" eb="7">
      <t>ミエケン</t>
    </rPh>
    <rPh sb="7" eb="10">
      <t>セイカブツ</t>
    </rPh>
    <rPh sb="10" eb="12">
      <t>カカク</t>
    </rPh>
    <rPh sb="12" eb="14">
      <t>アンテイ</t>
    </rPh>
    <rPh sb="14" eb="16">
      <t>キキン</t>
    </rPh>
    <rPh sb="16" eb="18">
      <t>キョウカイ</t>
    </rPh>
    <phoneticPr fontId="8"/>
  </si>
  <si>
    <t>地方公共団体金融機構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phoneticPr fontId="8"/>
  </si>
  <si>
    <t>(株)長島ピー・エー</t>
    <rPh sb="0" eb="3">
      <t>カブ</t>
    </rPh>
    <rPh sb="3" eb="5">
      <t>ナガシマ</t>
    </rPh>
    <phoneticPr fontId="8"/>
  </si>
  <si>
    <t>北勢線施設整備(株)</t>
    <rPh sb="0" eb="3">
      <t>ホクセイセン</t>
    </rPh>
    <rPh sb="3" eb="5">
      <t>シセツ</t>
    </rPh>
    <rPh sb="5" eb="7">
      <t>セイビ</t>
    </rPh>
    <rPh sb="7" eb="10">
      <t>カブ</t>
    </rPh>
    <phoneticPr fontId="8"/>
  </si>
  <si>
    <t>(株)ラッキータウンテレビ</t>
    <rPh sb="0" eb="3">
      <t>カブ</t>
    </rPh>
    <phoneticPr fontId="8"/>
  </si>
  <si>
    <t>三重県信用保証協会</t>
    <rPh sb="0" eb="3">
      <t>ミエケン</t>
    </rPh>
    <rPh sb="3" eb="5">
      <t>シンヨウ</t>
    </rPh>
    <rPh sb="5" eb="7">
      <t>ホショウ</t>
    </rPh>
    <rPh sb="7" eb="9">
      <t>キョウカイ</t>
    </rPh>
    <phoneticPr fontId="8"/>
  </si>
  <si>
    <t>(一財)三重県漁業操業安全協会</t>
    <rPh sb="1" eb="2">
      <t>イチ</t>
    </rPh>
    <rPh sb="2" eb="3">
      <t>ザイ</t>
    </rPh>
    <rPh sb="4" eb="7">
      <t>ミエケン</t>
    </rPh>
    <rPh sb="7" eb="9">
      <t>ギョギョウ</t>
    </rPh>
    <rPh sb="9" eb="11">
      <t>ソウギョウ</t>
    </rPh>
    <rPh sb="11" eb="13">
      <t>アンゼン</t>
    </rPh>
    <rPh sb="13" eb="15">
      <t>キョウカイ</t>
    </rPh>
    <phoneticPr fontId="8"/>
  </si>
  <si>
    <t>(公財)三重県水産振興事業団</t>
    <rPh sb="1" eb="2">
      <t>コウ</t>
    </rPh>
    <rPh sb="2" eb="3">
      <t>ザイ</t>
    </rPh>
    <rPh sb="4" eb="7">
      <t>ミエケン</t>
    </rPh>
    <rPh sb="7" eb="9">
      <t>スイサン</t>
    </rPh>
    <rPh sb="9" eb="11">
      <t>シンコウ</t>
    </rPh>
    <rPh sb="11" eb="14">
      <t>ジギョウダン</t>
    </rPh>
    <phoneticPr fontId="8"/>
  </si>
  <si>
    <t>(公財)三重県救急医療情報センター</t>
    <rPh sb="1" eb="2">
      <t>コウ</t>
    </rPh>
    <rPh sb="2" eb="3">
      <t>ザイ</t>
    </rPh>
    <rPh sb="4" eb="7">
      <t>ミエケン</t>
    </rPh>
    <rPh sb="7" eb="9">
      <t>キュウキュウ</t>
    </rPh>
    <rPh sb="9" eb="11">
      <t>イリョウ</t>
    </rPh>
    <rPh sb="11" eb="13">
      <t>ジョウホウ</t>
    </rPh>
    <phoneticPr fontId="8"/>
  </si>
  <si>
    <t>(公財)三重県緑化推進協会</t>
    <rPh sb="1" eb="2">
      <t>コウ</t>
    </rPh>
    <rPh sb="2" eb="3">
      <t>ザイ</t>
    </rPh>
    <rPh sb="4" eb="7">
      <t>ミエケン</t>
    </rPh>
    <rPh sb="7" eb="9">
      <t>リョクカ</t>
    </rPh>
    <rPh sb="9" eb="11">
      <t>スイシン</t>
    </rPh>
    <rPh sb="11" eb="13">
      <t>キョウカイ</t>
    </rPh>
    <phoneticPr fontId="8"/>
  </si>
  <si>
    <t>(公財)三重県国際交流財団基本財産</t>
    <rPh sb="1" eb="2">
      <t>コウ</t>
    </rPh>
    <rPh sb="2" eb="3">
      <t>ザイ</t>
    </rPh>
    <rPh sb="4" eb="7">
      <t>ミエケン</t>
    </rPh>
    <rPh sb="7" eb="9">
      <t>コクサイ</t>
    </rPh>
    <rPh sb="9" eb="11">
      <t>コウリュウ</t>
    </rPh>
    <rPh sb="11" eb="13">
      <t>ザイダン</t>
    </rPh>
    <rPh sb="13" eb="15">
      <t>キホン</t>
    </rPh>
    <rPh sb="15" eb="17">
      <t>ザイサン</t>
    </rPh>
    <phoneticPr fontId="8"/>
  </si>
  <si>
    <t>(公財)三重県農林水産支援センター</t>
    <rPh sb="1" eb="2">
      <t>コウ</t>
    </rPh>
    <rPh sb="2" eb="3">
      <t>ザイ</t>
    </rPh>
    <rPh sb="4" eb="7">
      <t>ミエケン</t>
    </rPh>
    <rPh sb="7" eb="9">
      <t>ノウリン</t>
    </rPh>
    <rPh sb="9" eb="11">
      <t>スイサン</t>
    </rPh>
    <rPh sb="11" eb="13">
      <t>シエン</t>
    </rPh>
    <phoneticPr fontId="8"/>
  </si>
  <si>
    <t>(公財)暴力追放三重県民センター基本財産</t>
    <rPh sb="1" eb="2">
      <t>コウ</t>
    </rPh>
    <rPh sb="2" eb="3">
      <t>ザイ</t>
    </rPh>
    <rPh sb="4" eb="6">
      <t>ボウリョク</t>
    </rPh>
    <rPh sb="6" eb="8">
      <t>ツイホウ</t>
    </rPh>
    <rPh sb="8" eb="12">
      <t>ミエケンミン</t>
    </rPh>
    <rPh sb="16" eb="18">
      <t>キホン</t>
    </rPh>
    <rPh sb="18" eb="20">
      <t>ザイサン</t>
    </rPh>
    <phoneticPr fontId="8"/>
  </si>
  <si>
    <t>(公財)三重県建設技術センター</t>
    <rPh sb="1" eb="2">
      <t>コウ</t>
    </rPh>
    <rPh sb="2" eb="3">
      <t>ザイ</t>
    </rPh>
    <rPh sb="4" eb="7">
      <t>ミエケン</t>
    </rPh>
    <rPh sb="7" eb="9">
      <t>ケンセツ</t>
    </rPh>
    <rPh sb="9" eb="11">
      <t>ギジュツ</t>
    </rPh>
    <phoneticPr fontId="8"/>
  </si>
  <si>
    <t>(一財)地域活性化センター</t>
    <rPh sb="1" eb="2">
      <t>イチ</t>
    </rPh>
    <rPh sb="2" eb="3">
      <t>ザイ</t>
    </rPh>
    <rPh sb="4" eb="6">
      <t>チイキ</t>
    </rPh>
    <rPh sb="6" eb="9">
      <t>カッセイカ</t>
    </rPh>
    <phoneticPr fontId="8"/>
  </si>
  <si>
    <t>(単位：円)</t>
    <rPh sb="4" eb="5">
      <t>エン</t>
    </rPh>
    <phoneticPr fontId="5"/>
  </si>
  <si>
    <t>財政調整基金</t>
    <rPh sb="0" eb="2">
      <t>ザイセイ</t>
    </rPh>
    <rPh sb="2" eb="4">
      <t>チョウセイ</t>
    </rPh>
    <rPh sb="4" eb="6">
      <t>キキン</t>
    </rPh>
    <phoneticPr fontId="0"/>
  </si>
  <si>
    <t>減債基金</t>
    <rPh sb="0" eb="2">
      <t>ゲンサイ</t>
    </rPh>
    <rPh sb="2" eb="4">
      <t>キキン</t>
    </rPh>
    <phoneticPr fontId="5"/>
  </si>
  <si>
    <t>地域振興基金</t>
    <rPh sb="0" eb="2">
      <t>チイキ</t>
    </rPh>
    <rPh sb="2" eb="4">
      <t>シンコウ</t>
    </rPh>
    <rPh sb="4" eb="6">
      <t>キキン</t>
    </rPh>
    <phoneticPr fontId="4"/>
  </si>
  <si>
    <t>ふるさと応援基金</t>
    <rPh sb="4" eb="6">
      <t>オウエン</t>
    </rPh>
    <rPh sb="6" eb="8">
      <t>キキン</t>
    </rPh>
    <phoneticPr fontId="4"/>
  </si>
  <si>
    <t>公共施設整備基金</t>
    <rPh sb="0" eb="2">
      <t>コウキョウ</t>
    </rPh>
    <rPh sb="2" eb="4">
      <t>シセツ</t>
    </rPh>
    <rPh sb="4" eb="6">
      <t>セイビ</t>
    </rPh>
    <rPh sb="6" eb="8">
      <t>キキン</t>
    </rPh>
    <phoneticPr fontId="4"/>
  </si>
  <si>
    <t>職員退職手当基金</t>
    <rPh sb="0" eb="2">
      <t>ショクイン</t>
    </rPh>
    <rPh sb="2" eb="4">
      <t>タイショク</t>
    </rPh>
    <rPh sb="4" eb="6">
      <t>テアテ</t>
    </rPh>
    <rPh sb="6" eb="8">
      <t>キキン</t>
    </rPh>
    <phoneticPr fontId="4"/>
  </si>
  <si>
    <t>社会福祉事業基金</t>
    <rPh sb="0" eb="2">
      <t>シャカイ</t>
    </rPh>
    <rPh sb="2" eb="4">
      <t>フクシ</t>
    </rPh>
    <rPh sb="4" eb="6">
      <t>ジギョウ</t>
    </rPh>
    <rPh sb="6" eb="8">
      <t>キキン</t>
    </rPh>
    <phoneticPr fontId="4"/>
  </si>
  <si>
    <t>地域福祉基金</t>
    <rPh sb="0" eb="2">
      <t>チイキ</t>
    </rPh>
    <rPh sb="2" eb="4">
      <t>フクシ</t>
    </rPh>
    <rPh sb="4" eb="6">
      <t>キキン</t>
    </rPh>
    <phoneticPr fontId="4"/>
  </si>
  <si>
    <t>ごみ減量・再資源化基金</t>
    <rPh sb="2" eb="4">
      <t>ゲンリョウ</t>
    </rPh>
    <rPh sb="5" eb="9">
      <t>サイシゲンカ</t>
    </rPh>
    <rPh sb="9" eb="11">
      <t>キキン</t>
    </rPh>
    <phoneticPr fontId="4"/>
  </si>
  <si>
    <t>ふるさと・水と土保全基金</t>
    <rPh sb="5" eb="6">
      <t>ミズ</t>
    </rPh>
    <rPh sb="7" eb="8">
      <t>ツチ</t>
    </rPh>
    <rPh sb="8" eb="10">
      <t>ホゼン</t>
    </rPh>
    <rPh sb="10" eb="12">
      <t>キキン</t>
    </rPh>
    <phoneticPr fontId="4"/>
  </si>
  <si>
    <t>農業用施設維持管理基金</t>
    <rPh sb="0" eb="3">
      <t>ノウギョウヨウ</t>
    </rPh>
    <rPh sb="3" eb="5">
      <t>シセツ</t>
    </rPh>
    <rPh sb="5" eb="7">
      <t>イジ</t>
    </rPh>
    <rPh sb="7" eb="9">
      <t>カンリ</t>
    </rPh>
    <rPh sb="9" eb="11">
      <t>キキン</t>
    </rPh>
    <phoneticPr fontId="4"/>
  </si>
  <si>
    <t>文化振興基金</t>
    <rPh sb="0" eb="2">
      <t>ブンカ</t>
    </rPh>
    <rPh sb="2" eb="4">
      <t>シンコウ</t>
    </rPh>
    <rPh sb="4" eb="6">
      <t>キキン</t>
    </rPh>
    <phoneticPr fontId="4"/>
  </si>
  <si>
    <t>国際化推進基金</t>
    <rPh sb="0" eb="3">
      <t>コクサイカ</t>
    </rPh>
    <rPh sb="3" eb="5">
      <t>スイシン</t>
    </rPh>
    <rPh sb="5" eb="7">
      <t>キキン</t>
    </rPh>
    <phoneticPr fontId="4"/>
  </si>
  <si>
    <t>長島町土地改良施設の整備及び維持管理基金</t>
    <rPh sb="0" eb="2">
      <t>ナガシマ</t>
    </rPh>
    <rPh sb="2" eb="3">
      <t>チョウ</t>
    </rPh>
    <rPh sb="3" eb="5">
      <t>トチ</t>
    </rPh>
    <rPh sb="5" eb="7">
      <t>カイリョウ</t>
    </rPh>
    <rPh sb="7" eb="9">
      <t>シセツ</t>
    </rPh>
    <rPh sb="10" eb="12">
      <t>セイビ</t>
    </rPh>
    <rPh sb="12" eb="13">
      <t>オヨ</t>
    </rPh>
    <rPh sb="14" eb="16">
      <t>イジ</t>
    </rPh>
    <rPh sb="16" eb="18">
      <t>カンリ</t>
    </rPh>
    <rPh sb="18" eb="20">
      <t>キキン</t>
    </rPh>
    <phoneticPr fontId="4"/>
  </si>
  <si>
    <t>長島町人にやさしい生きがいのある町づくり施設整備基金</t>
    <rPh sb="0" eb="2">
      <t>ナガシマ</t>
    </rPh>
    <rPh sb="2" eb="3">
      <t>チョウ</t>
    </rPh>
    <rPh sb="3" eb="4">
      <t>ヒト</t>
    </rPh>
    <rPh sb="9" eb="10">
      <t>イ</t>
    </rPh>
    <rPh sb="16" eb="17">
      <t>マチ</t>
    </rPh>
    <rPh sb="20" eb="22">
      <t>シセツ</t>
    </rPh>
    <rPh sb="22" eb="24">
      <t>セイビ</t>
    </rPh>
    <rPh sb="24" eb="26">
      <t>キキン</t>
    </rPh>
    <phoneticPr fontId="4"/>
  </si>
  <si>
    <t>病院整備基金</t>
    <rPh sb="0" eb="2">
      <t>ビョウイン</t>
    </rPh>
    <rPh sb="2" eb="4">
      <t>セイビ</t>
    </rPh>
    <rPh sb="4" eb="6">
      <t>キキン</t>
    </rPh>
    <phoneticPr fontId="4"/>
  </si>
  <si>
    <t>産業振興基金</t>
    <rPh sb="0" eb="2">
      <t>サンギョウ</t>
    </rPh>
    <rPh sb="2" eb="4">
      <t>シンコウ</t>
    </rPh>
    <rPh sb="4" eb="6">
      <t>キキン</t>
    </rPh>
    <phoneticPr fontId="4"/>
  </si>
  <si>
    <t>みえ森と緑の県民税市町交付金基金</t>
    <rPh sb="2" eb="3">
      <t>モリ</t>
    </rPh>
    <rPh sb="4" eb="5">
      <t>ミドリ</t>
    </rPh>
    <rPh sb="6" eb="9">
      <t>ケンミンゼイ</t>
    </rPh>
    <rPh sb="9" eb="10">
      <t>シ</t>
    </rPh>
    <rPh sb="10" eb="11">
      <t>マチ</t>
    </rPh>
    <rPh sb="11" eb="14">
      <t>コウフキン</t>
    </rPh>
    <rPh sb="14" eb="16">
      <t>キキン</t>
    </rPh>
    <phoneticPr fontId="4"/>
  </si>
  <si>
    <t>観光振興基金</t>
    <rPh sb="0" eb="2">
      <t>カンコウ</t>
    </rPh>
    <rPh sb="2" eb="4">
      <t>シンコウ</t>
    </rPh>
    <rPh sb="4" eb="6">
      <t>キキン</t>
    </rPh>
    <phoneticPr fontId="4"/>
  </si>
  <si>
    <t>情報システム整備基金</t>
    <rPh sb="0" eb="2">
      <t>ジョウホウ</t>
    </rPh>
    <rPh sb="6" eb="8">
      <t>セイビ</t>
    </rPh>
    <rPh sb="8" eb="10">
      <t>キキン</t>
    </rPh>
    <phoneticPr fontId="4"/>
  </si>
  <si>
    <t>まちづくり応援基金</t>
    <rPh sb="5" eb="7">
      <t>オウエン</t>
    </rPh>
    <rPh sb="7" eb="9">
      <t>キキン</t>
    </rPh>
    <phoneticPr fontId="4"/>
  </si>
  <si>
    <t>にぎわい創出基金</t>
    <rPh sb="4" eb="6">
      <t>ソウシュツ</t>
    </rPh>
    <rPh sb="6" eb="8">
      <t>キキン</t>
    </rPh>
    <phoneticPr fontId="4"/>
  </si>
  <si>
    <t>森林環境譲与税基金</t>
    <rPh sb="0" eb="2">
      <t>シンリン</t>
    </rPh>
    <rPh sb="2" eb="4">
      <t>カンキョウ</t>
    </rPh>
    <rPh sb="4" eb="6">
      <t>ジョウヨ</t>
    </rPh>
    <rPh sb="6" eb="7">
      <t>ゼイ</t>
    </rPh>
    <rPh sb="7" eb="9">
      <t>キキン</t>
    </rPh>
    <phoneticPr fontId="5"/>
  </si>
  <si>
    <t>桑名駅前整備基金</t>
  </si>
  <si>
    <t>小中一貫校建設基金</t>
  </si>
  <si>
    <t>福祉資金貸付金</t>
    <rPh sb="0" eb="2">
      <t>フクシ</t>
    </rPh>
    <rPh sb="2" eb="4">
      <t>シキン</t>
    </rPh>
    <rPh sb="4" eb="6">
      <t>カシツケ</t>
    </rPh>
    <rPh sb="6" eb="7">
      <t>キン</t>
    </rPh>
    <phoneticPr fontId="0"/>
  </si>
  <si>
    <t>住宅新築資金等貸付金</t>
    <rPh sb="0" eb="2">
      <t>ジュウタク</t>
    </rPh>
    <rPh sb="2" eb="4">
      <t>シンチク</t>
    </rPh>
    <rPh sb="4" eb="6">
      <t>シキン</t>
    </rPh>
    <rPh sb="6" eb="7">
      <t>トウ</t>
    </rPh>
    <rPh sb="7" eb="9">
      <t>カシツケ</t>
    </rPh>
    <rPh sb="9" eb="10">
      <t>キン</t>
    </rPh>
    <phoneticPr fontId="0"/>
  </si>
  <si>
    <t>（地独）桑名市総合医療センター
施設整備等貸付金</t>
    <rPh sb="1" eb="2">
      <t>チ</t>
    </rPh>
    <rPh sb="2" eb="3">
      <t>ドク</t>
    </rPh>
    <rPh sb="4" eb="6">
      <t>クワナ</t>
    </rPh>
    <rPh sb="6" eb="7">
      <t>シ</t>
    </rPh>
    <rPh sb="7" eb="9">
      <t>ソウゴウ</t>
    </rPh>
    <rPh sb="9" eb="11">
      <t>イリョウ</t>
    </rPh>
    <rPh sb="16" eb="18">
      <t>シセツ</t>
    </rPh>
    <rPh sb="18" eb="20">
      <t>セイビ</t>
    </rPh>
    <rPh sb="20" eb="21">
      <t>トウ</t>
    </rPh>
    <rPh sb="21" eb="23">
      <t>カシツケ</t>
    </rPh>
    <rPh sb="23" eb="24">
      <t>キン</t>
    </rPh>
    <phoneticPr fontId="0"/>
  </si>
  <si>
    <t>住宅新築資金等貸付金</t>
  </si>
  <si>
    <t>税等未収金</t>
    <rPh sb="0" eb="1">
      <t>ゼイ</t>
    </rPh>
    <rPh sb="1" eb="2">
      <t>トウ</t>
    </rPh>
    <rPh sb="2" eb="5">
      <t>ミシュウキン</t>
    </rPh>
    <phoneticPr fontId="5"/>
  </si>
  <si>
    <t>　　市民税</t>
    <rPh sb="2" eb="5">
      <t>シミンゼイ</t>
    </rPh>
    <phoneticPr fontId="5"/>
  </si>
  <si>
    <t>　　固定資産税</t>
    <rPh sb="2" eb="4">
      <t>コテイ</t>
    </rPh>
    <rPh sb="4" eb="7">
      <t>シサンゼイ</t>
    </rPh>
    <phoneticPr fontId="5"/>
  </si>
  <si>
    <t>　　軽自動車税</t>
    <rPh sb="2" eb="6">
      <t>ケイジドウシャ</t>
    </rPh>
    <rPh sb="6" eb="7">
      <t>ゼイ</t>
    </rPh>
    <phoneticPr fontId="5"/>
  </si>
  <si>
    <t>　　都市計画税</t>
    <rPh sb="2" eb="4">
      <t>トシ</t>
    </rPh>
    <rPh sb="4" eb="6">
      <t>ケイカク</t>
    </rPh>
    <rPh sb="6" eb="7">
      <t>ゼイ</t>
    </rPh>
    <phoneticPr fontId="5"/>
  </si>
  <si>
    <t>　　負担金</t>
    <rPh sb="2" eb="5">
      <t>フタンキン</t>
    </rPh>
    <phoneticPr fontId="5"/>
  </si>
  <si>
    <t>その他未収金</t>
    <rPh sb="2" eb="3">
      <t>タ</t>
    </rPh>
    <rPh sb="3" eb="6">
      <t>ミシュウキン</t>
    </rPh>
    <phoneticPr fontId="5"/>
  </si>
  <si>
    <t>　　使用料</t>
    <rPh sb="2" eb="5">
      <t>シヨウリョウ</t>
    </rPh>
    <phoneticPr fontId="5"/>
  </si>
  <si>
    <t>　　財産運用収入</t>
    <rPh sb="2" eb="4">
      <t>ザイサン</t>
    </rPh>
    <rPh sb="4" eb="6">
      <t>ウンヨウ</t>
    </rPh>
    <rPh sb="6" eb="8">
      <t>シュウニュウ</t>
    </rPh>
    <phoneticPr fontId="5"/>
  </si>
  <si>
    <t>　　貸付金元利収入</t>
    <rPh sb="2" eb="4">
      <t>カシツケ</t>
    </rPh>
    <rPh sb="4" eb="5">
      <t>キン</t>
    </rPh>
    <rPh sb="5" eb="7">
      <t>ガンリ</t>
    </rPh>
    <rPh sb="7" eb="9">
      <t>シュウニュウ</t>
    </rPh>
    <phoneticPr fontId="5"/>
  </si>
  <si>
    <t>　　雑入</t>
    <rPh sb="2" eb="4">
      <t>ザツニュウ</t>
    </rPh>
    <phoneticPr fontId="5"/>
  </si>
  <si>
    <t>投資損失引当金</t>
    <rPh sb="0" eb="2">
      <t>トウシ</t>
    </rPh>
    <rPh sb="2" eb="4">
      <t>ソンシツ</t>
    </rPh>
    <rPh sb="4" eb="6">
      <t>ヒキアテ</t>
    </rPh>
    <rPh sb="6" eb="7">
      <t>キン</t>
    </rPh>
    <phoneticPr fontId="3"/>
  </si>
  <si>
    <t>徴収不能引当金</t>
    <rPh sb="0" eb="2">
      <t>チョウシュウ</t>
    </rPh>
    <rPh sb="2" eb="4">
      <t>フノウ</t>
    </rPh>
    <rPh sb="4" eb="6">
      <t>ヒキアテ</t>
    </rPh>
    <rPh sb="6" eb="7">
      <t>キン</t>
    </rPh>
    <phoneticPr fontId="3"/>
  </si>
  <si>
    <t>退職手当引当金</t>
  </si>
  <si>
    <t>賞与等引当金</t>
  </si>
  <si>
    <t>市税</t>
    <rPh sb="0" eb="2">
      <t>シゼイ</t>
    </rPh>
    <phoneticPr fontId="5"/>
  </si>
  <si>
    <t>地方譲与税</t>
    <rPh sb="0" eb="2">
      <t>チホウ</t>
    </rPh>
    <rPh sb="2" eb="4">
      <t>ジョウヨ</t>
    </rPh>
    <rPh sb="4" eb="5">
      <t>ゼイ</t>
    </rPh>
    <phoneticPr fontId="5"/>
  </si>
  <si>
    <t>利子割交付税</t>
    <rPh sb="0" eb="2">
      <t>リシ</t>
    </rPh>
    <rPh sb="2" eb="3">
      <t>ワリ</t>
    </rPh>
    <rPh sb="3" eb="6">
      <t>コウフゼイ</t>
    </rPh>
    <phoneticPr fontId="5"/>
  </si>
  <si>
    <t>配当割交付金</t>
    <rPh sb="0" eb="2">
      <t>ハイトウ</t>
    </rPh>
    <rPh sb="2" eb="3">
      <t>ワリ</t>
    </rPh>
    <rPh sb="3" eb="6">
      <t>コウフキン</t>
    </rPh>
    <phoneticPr fontId="5"/>
  </si>
  <si>
    <t>株式等譲渡所得割交付金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ワリ</t>
    </rPh>
    <rPh sb="8" eb="11">
      <t>コウフキン</t>
    </rPh>
    <phoneticPr fontId="5"/>
  </si>
  <si>
    <t>地方消費税交付金</t>
    <rPh sb="0" eb="2">
      <t>チホウ</t>
    </rPh>
    <rPh sb="2" eb="5">
      <t>ショウヒゼイ</t>
    </rPh>
    <rPh sb="5" eb="8">
      <t>コウフキン</t>
    </rPh>
    <phoneticPr fontId="5"/>
  </si>
  <si>
    <t>ゴルフ場利用税交付金</t>
    <rPh sb="3" eb="4">
      <t>ジョウ</t>
    </rPh>
    <rPh sb="4" eb="6">
      <t>リヨウ</t>
    </rPh>
    <rPh sb="6" eb="7">
      <t>ゼイ</t>
    </rPh>
    <rPh sb="7" eb="10">
      <t>コウフキン</t>
    </rPh>
    <phoneticPr fontId="5"/>
  </si>
  <si>
    <t>地方特例交付金</t>
    <rPh sb="0" eb="2">
      <t>チホウ</t>
    </rPh>
    <rPh sb="2" eb="4">
      <t>トクレイ</t>
    </rPh>
    <rPh sb="4" eb="7">
      <t>コウフキン</t>
    </rPh>
    <phoneticPr fontId="5"/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</si>
  <si>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3"/>
  </si>
  <si>
    <t>地方交付税</t>
    <rPh sb="0" eb="2">
      <t>チホウ</t>
    </rPh>
    <rPh sb="2" eb="5">
      <t>コウフゼイ</t>
    </rPh>
    <phoneticPr fontId="5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</si>
  <si>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</si>
  <si>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</si>
  <si>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寄附金</t>
    <rPh sb="0" eb="3">
      <t>キフキン</t>
    </rPh>
    <phoneticPr fontId="5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</si>
  <si>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5"/>
  </si>
  <si>
    <t>税収等</t>
    <phoneticPr fontId="5"/>
  </si>
  <si>
    <t>小計</t>
    <phoneticPr fontId="5"/>
  </si>
  <si>
    <t>国県等補助金</t>
    <rPh sb="0" eb="1">
      <t>クニ</t>
    </rPh>
    <rPh sb="1" eb="2">
      <t>ケン</t>
    </rPh>
    <rPh sb="2" eb="3">
      <t>トウ</t>
    </rPh>
    <phoneticPr fontId="5"/>
  </si>
  <si>
    <t>資本的
補助金</t>
    <rPh sb="0" eb="3">
      <t>シホンテキ</t>
    </rPh>
    <rPh sb="4" eb="7">
      <t>ホジョキン</t>
    </rPh>
    <phoneticPr fontId="5"/>
  </si>
  <si>
    <t>計</t>
    <rPh sb="0" eb="1">
      <t>ケイ</t>
    </rPh>
    <phoneticPr fontId="5"/>
  </si>
  <si>
    <t>経常的
補助金</t>
    <rPh sb="0" eb="3">
      <t>ケイジョウテキ</t>
    </rPh>
    <rPh sb="4" eb="7">
      <t>ホジョキン</t>
    </rPh>
    <phoneticPr fontId="5"/>
  </si>
  <si>
    <t>小計</t>
    <rPh sb="0" eb="2">
      <t>ショウケイ</t>
    </rPh>
    <phoneticPr fontId="5"/>
  </si>
  <si>
    <t>合計</t>
    <phoneticPr fontId="5"/>
  </si>
  <si>
    <t>（地独）桑名市総合医療センター施設整備等貸付事業事業特別会計</t>
    <rPh sb="1" eb="2">
      <t>チ</t>
    </rPh>
    <rPh sb="2" eb="3">
      <t>ドク</t>
    </rPh>
    <rPh sb="4" eb="7">
      <t>クワナシ</t>
    </rPh>
    <rPh sb="7" eb="9">
      <t>ソウゴウ</t>
    </rPh>
    <rPh sb="9" eb="11">
      <t>イリョウ</t>
    </rPh>
    <rPh sb="15" eb="17">
      <t>シセツ</t>
    </rPh>
    <rPh sb="17" eb="19">
      <t>セイビ</t>
    </rPh>
    <rPh sb="19" eb="20">
      <t>トウ</t>
    </rPh>
    <rPh sb="20" eb="22">
      <t>カシツケ</t>
    </rPh>
    <rPh sb="22" eb="24">
      <t>ジギョウ</t>
    </rPh>
    <rPh sb="24" eb="26">
      <t>ジギョウ</t>
    </rPh>
    <rPh sb="26" eb="28">
      <t>トクベツ</t>
    </rPh>
    <rPh sb="28" eb="30">
      <t>カイケイ</t>
    </rPh>
    <phoneticPr fontId="5"/>
  </si>
  <si>
    <t>単純合計</t>
    <rPh sb="0" eb="2">
      <t>タンジュン</t>
    </rPh>
    <rPh sb="2" eb="4">
      <t>ゴウケイ</t>
    </rPh>
    <phoneticPr fontId="5"/>
  </si>
  <si>
    <t>国県等補助金</t>
    <phoneticPr fontId="5"/>
  </si>
  <si>
    <t>相殺消去</t>
    <rPh sb="0" eb="2">
      <t>ソウサイ</t>
    </rPh>
    <rPh sb="2" eb="4">
      <t>ショウキョ</t>
    </rPh>
    <phoneticPr fontId="5"/>
  </si>
  <si>
    <t>合計</t>
    <rPh sb="0" eb="2">
      <t>ゴウケイ</t>
    </rPh>
    <phoneticPr fontId="5"/>
  </si>
  <si>
    <t>法人事業税交付税</t>
    <rPh sb="0" eb="2">
      <t>ホウジン</t>
    </rPh>
    <rPh sb="2" eb="5">
      <t>ジギョウゼイ</t>
    </rPh>
    <rPh sb="5" eb="8">
      <t>コウフゼイ</t>
    </rPh>
    <phoneticPr fontId="5"/>
  </si>
  <si>
    <t>県支出金</t>
    <rPh sb="0" eb="4">
      <t>ケンシシュツキン</t>
    </rPh>
    <phoneticPr fontId="5"/>
  </si>
  <si>
    <t>国庫支出金</t>
    <rPh sb="0" eb="5">
      <t>コッコシシュツキン</t>
    </rPh>
    <phoneticPr fontId="5"/>
  </si>
  <si>
    <t>下水道事業会計繰出金</t>
  </si>
  <si>
    <t>桑名市下水道事業会計</t>
  </si>
  <si>
    <t>桑名広域清掃事業組合分担金</t>
  </si>
  <si>
    <t>桑名広域清掃事業組合</t>
  </si>
  <si>
    <t>病院事業運営費負担金</t>
  </si>
  <si>
    <t>桑名市立病院</t>
  </si>
  <si>
    <t>桑名・員弁広域連合</t>
  </si>
  <si>
    <t>その他</t>
    <rPh sb="2" eb="3">
      <t>タ</t>
    </rPh>
    <phoneticPr fontId="5"/>
  </si>
  <si>
    <t>ゼロカーボン基金</t>
    <phoneticPr fontId="5"/>
  </si>
  <si>
    <t>子ども応援基金</t>
    <phoneticPr fontId="5"/>
  </si>
  <si>
    <t>保育士修学資金貸付金</t>
    <phoneticPr fontId="5"/>
  </si>
  <si>
    <t>要求払預金</t>
    <rPh sb="0" eb="2">
      <t>ヨウキュウ</t>
    </rPh>
    <rPh sb="2" eb="3">
      <t>ハラ</t>
    </rPh>
    <rPh sb="3" eb="5">
      <t>ヨキン</t>
    </rPh>
    <phoneticPr fontId="3"/>
  </si>
  <si>
    <t>歳計外現金</t>
  </si>
  <si>
    <t>該当なし</t>
    <phoneticPr fontId="5"/>
  </si>
  <si>
    <t>-</t>
    <phoneticPr fontId="5"/>
  </si>
  <si>
    <t>その他の補助金等</t>
  </si>
  <si>
    <t>※株式会社以外の法人は資本金がないため、「資本金(Ｅ)」以外についてご記載ください。この場合、出資割合については、地方自治法施行令第140条の7の規定による割合を記載します。</t>
    <phoneticPr fontId="5"/>
  </si>
  <si>
    <t>桑名北部東員線整備基金</t>
    <rPh sb="0" eb="2">
      <t>クワナ</t>
    </rPh>
    <rPh sb="2" eb="4">
      <t>ホクブ</t>
    </rPh>
    <rPh sb="4" eb="6">
      <t>トウイン</t>
    </rPh>
    <rPh sb="6" eb="7">
      <t>セン</t>
    </rPh>
    <rPh sb="7" eb="9">
      <t>セイビ</t>
    </rPh>
    <rPh sb="9" eb="11">
      <t>キキン</t>
    </rPh>
    <phoneticPr fontId="5"/>
  </si>
  <si>
    <t>企業版ふるさと応援基金</t>
    <rPh sb="0" eb="3">
      <t>キギョウバン</t>
    </rPh>
    <rPh sb="7" eb="9">
      <t>オウエン</t>
    </rPh>
    <rPh sb="9" eb="11">
      <t>キキン</t>
    </rPh>
    <phoneticPr fontId="5"/>
  </si>
  <si>
    <t>物価高騰生活支援給付金事業</t>
  </si>
  <si>
    <t>年度：令和6年度</t>
  </si>
  <si>
    <t>(一財)三重県環境保全事業団</t>
    <rPh sb="1" eb="2">
      <t>イチ</t>
    </rPh>
    <rPh sb="2" eb="3">
      <t>ザイ</t>
    </rPh>
    <rPh sb="4" eb="7">
      <t>ミエケン</t>
    </rPh>
    <rPh sb="7" eb="9">
      <t>カンキョウ</t>
    </rPh>
    <rPh sb="9" eb="11">
      <t>ホゼン</t>
    </rPh>
    <rPh sb="11" eb="14">
      <t>ジギョウダン</t>
    </rPh>
    <phoneticPr fontId="0"/>
  </si>
  <si>
    <t>東海ラジオ㈱</t>
    <rPh sb="0" eb="2">
      <t>トウカイ</t>
    </rPh>
    <phoneticPr fontId="0"/>
  </si>
  <si>
    <t>㈱伊勢新聞社</t>
    <rPh sb="1" eb="5">
      <t>イセシンブン</t>
    </rPh>
    <rPh sb="5" eb="6">
      <t>シャ</t>
    </rPh>
    <phoneticPr fontId="0"/>
  </si>
  <si>
    <t>負担金</t>
    <rPh sb="0" eb="3">
      <t>フタンキン</t>
    </rPh>
    <phoneticPr fontId="4"/>
  </si>
  <si>
    <t>施設型給付費</t>
  </si>
  <si>
    <t>認定こども園等</t>
    <rPh sb="0" eb="2">
      <t>ニンテイ</t>
    </rPh>
    <rPh sb="5" eb="6">
      <t>エン</t>
    </rPh>
    <rPh sb="6" eb="7">
      <t>トウ</t>
    </rPh>
    <phoneticPr fontId="4"/>
  </si>
  <si>
    <t>給付金</t>
    <rPh sb="0" eb="3">
      <t>キュウフキン</t>
    </rPh>
    <phoneticPr fontId="4"/>
  </si>
  <si>
    <t>給付金・定額減税一体支援事業</t>
  </si>
  <si>
    <t>新たな非課税世帯等</t>
    <rPh sb="0" eb="1">
      <t>アラ</t>
    </rPh>
    <rPh sb="3" eb="6">
      <t>ヒカゼイ</t>
    </rPh>
    <rPh sb="6" eb="8">
      <t>セタイ</t>
    </rPh>
    <rPh sb="8" eb="9">
      <t>トウ</t>
    </rPh>
    <phoneticPr fontId="4"/>
  </si>
  <si>
    <t>桑名・員弁広域連合構成自治体分担金</t>
  </si>
  <si>
    <t>住民税非課税世帯等</t>
    <rPh sb="0" eb="3">
      <t>ジュウミンゼイ</t>
    </rPh>
    <rPh sb="3" eb="6">
      <t>ヒカゼイ</t>
    </rPh>
    <rPh sb="6" eb="8">
      <t>セタイ</t>
    </rPh>
    <rPh sb="8" eb="9">
      <t>トウ</t>
    </rPh>
    <phoneticPr fontId="4"/>
  </si>
  <si>
    <t>桑名市民間社会福祉施設等施設整備費補助金</t>
  </si>
  <si>
    <t>民間社会福祉施設等</t>
  </si>
  <si>
    <t>補助金</t>
    <rPh sb="0" eb="3">
      <t>ホジョキン</t>
    </rPh>
    <phoneticPr fontId="4"/>
  </si>
  <si>
    <t>施設等利用費</t>
    <rPh sb="0" eb="3">
      <t>シセツトウ</t>
    </rPh>
    <rPh sb="3" eb="6">
      <t>リヨウヒ</t>
    </rPh>
    <phoneticPr fontId="4"/>
  </si>
  <si>
    <t>北勢線運営支援事業費</t>
    <rPh sb="0" eb="2">
      <t>ホクセイ</t>
    </rPh>
    <rPh sb="2" eb="3">
      <t>セン</t>
    </rPh>
    <rPh sb="3" eb="5">
      <t>ウンエイ</t>
    </rPh>
    <rPh sb="5" eb="7">
      <t>シエン</t>
    </rPh>
    <rPh sb="7" eb="10">
      <t>ジギョウヒ</t>
    </rPh>
    <phoneticPr fontId="4"/>
  </si>
  <si>
    <t>三岐鉄道㈱</t>
  </si>
  <si>
    <t>待機児童対策事業費補助金</t>
    <rPh sb="0" eb="2">
      <t>タイキ</t>
    </rPh>
    <rPh sb="2" eb="4">
      <t>ジドウ</t>
    </rPh>
    <rPh sb="4" eb="6">
      <t>タイサク</t>
    </rPh>
    <rPh sb="6" eb="9">
      <t>ジギョウヒ</t>
    </rPh>
    <rPh sb="9" eb="12">
      <t>ホジョキン</t>
    </rPh>
    <phoneticPr fontId="4"/>
  </si>
  <si>
    <t>私立保育園等</t>
    <rPh sb="0" eb="5">
      <t>シリツホイクエン</t>
    </rPh>
    <rPh sb="5" eb="6">
      <t>トウ</t>
    </rPh>
    <phoneticPr fontId="4"/>
  </si>
  <si>
    <t>養老線運営支援事業費</t>
    <rPh sb="0" eb="2">
      <t>ヨウロウ</t>
    </rPh>
    <rPh sb="2" eb="3">
      <t>セン</t>
    </rPh>
    <rPh sb="3" eb="5">
      <t>ウンエイ</t>
    </rPh>
    <rPh sb="5" eb="7">
      <t>シエン</t>
    </rPh>
    <rPh sb="7" eb="10">
      <t>ジギョウヒ</t>
    </rPh>
    <phoneticPr fontId="4"/>
  </si>
  <si>
    <t>養老鉄道㈱</t>
  </si>
  <si>
    <t>桑名駅西土地区画整理事業に伴う建設負担金</t>
    <rPh sb="15" eb="20">
      <t>ケンセツフタンキン</t>
    </rPh>
    <phoneticPr fontId="4"/>
  </si>
  <si>
    <t>近畿日本鉄道株式会社</t>
  </si>
  <si>
    <t>農村地域排水対策事業負担金</t>
  </si>
  <si>
    <t>三重県</t>
    <rPh sb="0" eb="3">
      <t>ミエケン</t>
    </rPh>
    <phoneticPr fontId="4"/>
  </si>
  <si>
    <t>多面的機能支払交付金</t>
  </si>
  <si>
    <t>多面活動組織等</t>
    <rPh sb="0" eb="2">
      <t>タメン</t>
    </rPh>
    <rPh sb="2" eb="4">
      <t>カツドウ</t>
    </rPh>
    <rPh sb="4" eb="6">
      <t>ソシキ</t>
    </rPh>
    <rPh sb="6" eb="7">
      <t>ナド</t>
    </rPh>
    <phoneticPr fontId="4"/>
  </si>
  <si>
    <t>交付金</t>
    <rPh sb="0" eb="3">
      <t>コウフキン</t>
    </rPh>
    <phoneticPr fontId="4"/>
  </si>
  <si>
    <t>急傾斜地崩壊対策事業</t>
    <rPh sb="0" eb="3">
      <t>キュウケイシャ</t>
    </rPh>
    <rPh sb="3" eb="4">
      <t>チ</t>
    </rPh>
    <rPh sb="4" eb="6">
      <t>ホウカイ</t>
    </rPh>
    <rPh sb="6" eb="8">
      <t>タイサク</t>
    </rPh>
    <rPh sb="8" eb="10">
      <t>ジギョウ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</si>
</sst>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scheme val="minor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1"/>
      <color theme="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>
      <alignment vertical="center"/>
    </xf>
  </cellStyleXfs>
  <cellXfs count="63">
    <xf numFmtId="0" fontId="0" fillId="0" borderId="0" xfId="0"/>
    <xf numFmtId="3" fontId="1" fillId="0" borderId="1" xfId="0" applyNumberFormat="1" applyFont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1" fillId="0" borderId="0" xfId="0" applyNumberFormat="1" applyFont="1"/>
    <xf numFmtId="3" fontId="1" fillId="0" borderId="1" xfId="0" applyNumberFormat="1" applyFont="1" applyBorder="1" applyAlignment="1">
      <alignment horizontal="left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/>
    <xf numFmtId="3" fontId="2" fillId="0" borderId="0" xfId="0" applyNumberFormat="1" applyFont="1"/>
    <xf numFmtId="3" fontId="1" fillId="0" borderId="2" xfId="0" applyNumberFormat="1" applyFont="1" applyBorder="1" applyAlignment="1">
      <alignment horizontal="right" vertical="center"/>
    </xf>
    <xf numFmtId="3" fontId="1" fillId="0" borderId="3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3" fontId="1" fillId="2" borderId="4" xfId="0" applyNumberFormat="1" applyFont="1" applyFill="1" applyBorder="1" applyAlignment="1">
      <alignment horizontal="center" vertical="center"/>
    </xf>
    <xf numFmtId="3" fontId="4" fillId="0" borderId="0" xfId="0" applyNumberFormat="1" applyFont="1"/>
    <xf numFmtId="3" fontId="1" fillId="2" borderId="6" xfId="0" applyNumberFormat="1" applyFont="1" applyFill="1" applyBorder="1" applyAlignment="1">
      <alignment horizontal="center" vertical="center"/>
    </xf>
    <xf numFmtId="3" fontId="1" fillId="2" borderId="7" xfId="0" applyNumberFormat="1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right" vertical="center"/>
    </xf>
    <xf numFmtId="3" fontId="6" fillId="2" borderId="1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3" fontId="1" fillId="0" borderId="4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10" fontId="1" fillId="0" borderId="1" xfId="1" applyNumberFormat="1" applyFont="1" applyFill="1" applyBorder="1" applyAlignment="1">
      <alignment horizontal="right" vertical="center"/>
    </xf>
    <xf numFmtId="10" fontId="1" fillId="0" borderId="1" xfId="0" applyNumberFormat="1" applyFont="1" applyBorder="1" applyAlignment="1">
      <alignment horizontal="right" vertical="center"/>
    </xf>
    <xf numFmtId="3" fontId="1" fillId="0" borderId="5" xfId="0" applyNumberFormat="1" applyFont="1" applyBorder="1" applyAlignment="1">
      <alignment horizontal="left" vertical="center"/>
    </xf>
    <xf numFmtId="3" fontId="1" fillId="0" borderId="7" xfId="0" applyNumberFormat="1" applyFont="1" applyBorder="1" applyAlignment="1">
      <alignment horizontal="left" vertical="center"/>
    </xf>
    <xf numFmtId="3" fontId="1" fillId="0" borderId="5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3" fontId="1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left" vertical="center"/>
    </xf>
    <xf numFmtId="3" fontId="7" fillId="0" borderId="4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left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0" xfId="0" applyNumberFormat="1" applyFont="1" applyBorder="1" applyAlignment="1">
      <alignment horizontal="left" vertical="center"/>
    </xf>
    <xf numFmtId="3" fontId="1" fillId="0" borderId="11" xfId="0" applyNumberFormat="1" applyFont="1" applyBorder="1" applyAlignment="1">
      <alignment horizontal="left" vertical="center"/>
    </xf>
    <xf numFmtId="3" fontId="1" fillId="0" borderId="12" xfId="0" applyNumberFormat="1" applyFont="1" applyBorder="1" applyAlignment="1">
      <alignment horizontal="left" vertical="center"/>
    </xf>
    <xf numFmtId="3" fontId="1" fillId="0" borderId="1" xfId="0" applyNumberFormat="1" applyFont="1" applyBorder="1" applyAlignment="1">
      <alignment vertical="center"/>
    </xf>
    <xf numFmtId="3" fontId="1" fillId="0" borderId="5" xfId="0" applyNumberFormat="1" applyFont="1" applyBorder="1" applyAlignment="1">
      <alignment vertical="center"/>
    </xf>
    <xf numFmtId="3" fontId="1" fillId="0" borderId="10" xfId="0" applyNumberFormat="1" applyFont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3" fontId="1" fillId="0" borderId="12" xfId="0" applyNumberFormat="1" applyFont="1" applyBorder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 wrapText="1"/>
    </xf>
    <xf numFmtId="3" fontId="1" fillId="0" borderId="11" xfId="0" applyNumberFormat="1" applyFont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3" fontId="1" fillId="2" borderId="7" xfId="0" applyNumberFormat="1" applyFont="1" applyFill="1" applyBorder="1" applyAlignment="1">
      <alignment horizontal="center" vertical="center"/>
    </xf>
    <xf numFmtId="3" fontId="8" fillId="2" borderId="4" xfId="0" applyNumberFormat="1" applyFont="1" applyFill="1" applyBorder="1" applyAlignment="1">
      <alignment horizontal="center" vertical="center"/>
    </xf>
    <xf numFmtId="3" fontId="8" fillId="0" borderId="9" xfId="0" applyNumberFormat="1" applyFont="1" applyBorder="1" applyAlignment="1">
      <alignment vertical="center"/>
    </xf>
    <xf numFmtId="3" fontId="8" fillId="2" borderId="1" xfId="0" applyNumberFormat="1" applyFont="1" applyFill="1" applyBorder="1" applyAlignment="1">
      <alignment horizontal="center" vertical="center"/>
    </xf>
    <xf numFmtId="3" fontId="8" fillId="0" borderId="2" xfId="0" applyNumberFormat="1" applyFont="1" applyBorder="1" applyAlignment="1">
      <alignment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styles" Target="styles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theme" Target="theme/theme1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calcChain" Target="calcChain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10" Type="http://schemas.openxmlformats.org/officeDocument/2006/relationships/worksheet" Target="worksheets/sheet10.xml" /><Relationship Id="rId19" Type="http://schemas.openxmlformats.org/officeDocument/2006/relationships/sharedStrings" Target="sharedString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 />
</file>

<file path=xl/worksheets/_rels/sheet11.xml.rels>&#65279;<?xml version="1.0" encoding="utf-8" standalone="yes"?>
<Relationships xmlns="http://schemas.openxmlformats.org/package/2006/relationships" />
</file>

<file path=xl/worksheets/_rels/sheet12.xml.rels>&#65279;<?xml version="1.0" encoding="utf-8" standalone="yes"?>
<Relationships xmlns="http://schemas.openxmlformats.org/package/2006/relationships" />
</file>

<file path=xl/worksheets/_rels/sheet13.xml.rels>&#65279;<?xml version="1.0" encoding="utf-8" standalone="yes"?>
<Relationships xmlns="http://schemas.openxmlformats.org/package/2006/relationships" />
</file>

<file path=xl/worksheets/_rels/sheet14.xml.rels>&#65279;<?xml version="1.0" encoding="utf-8" standalone="yes"?>
<Relationships xmlns="http://schemas.openxmlformats.org/package/2006/relationships" />
</file>

<file path=xl/worksheets/_rels/sheet15.xml.rels>&#65279;<?xml version="1.0" encoding="utf-8" standalone="yes"?>
<Relationships xmlns="http://schemas.openxmlformats.org/package/2006/relationships" />
</file>

<file path=xl/worksheets/_rels/sheet16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C172C-38C5-4FB6-8D0E-9CF5E439C125}">
  <sheetPr>
    <pageSetUpPr fitToPage="1"/>
  </sheetPr>
  <dimension ref="A1:H23"/>
  <sheetViews>
    <sheetView tabSelected="1" zoomScaleNormal="100" workbookViewId="0">
      <selection sqref="A1:H1"/>
    </sheetView>
  </sheetViews>
  <sheetFormatPr defaultColWidth="8.875" defaultRowHeight="11.25" x14ac:dyDescent="0.15"/>
  <cols>
    <col min="1" max="1" width="30.875" style="5" customWidth="1"/>
    <col min="2" max="8" width="15.875" style="5" customWidth="1"/>
    <col min="9" max="16384" width="8.875" style="5"/>
  </cols>
  <sheetData>
    <row r="1" spans="1:8" ht="21" x14ac:dyDescent="0.15">
      <c r="A1" s="36" t="s">
        <v>140</v>
      </c>
      <c r="B1" s="36"/>
      <c r="C1" s="36"/>
      <c r="D1" s="36"/>
      <c r="E1" s="36"/>
      <c r="F1" s="36"/>
      <c r="G1" s="36"/>
      <c r="H1" s="36"/>
    </row>
    <row r="2" spans="1:8" ht="13.5" x14ac:dyDescent="0.15">
      <c r="A2" s="9" t="s">
        <v>147</v>
      </c>
      <c r="B2" s="9"/>
      <c r="C2" s="9"/>
      <c r="D2" s="9"/>
      <c r="E2" s="9"/>
      <c r="F2" s="9"/>
      <c r="G2" s="9"/>
      <c r="H2" s="7" t="s">
        <v>268</v>
      </c>
    </row>
    <row r="3" spans="1:8" ht="13.5" x14ac:dyDescent="0.15">
      <c r="A3" s="9" t="s">
        <v>148</v>
      </c>
      <c r="B3" s="9"/>
      <c r="C3" s="9"/>
      <c r="D3" s="9"/>
      <c r="E3" s="9"/>
      <c r="F3" s="9"/>
      <c r="G3" s="9"/>
      <c r="H3" s="9"/>
    </row>
    <row r="4" spans="1:8" ht="13.5" x14ac:dyDescent="0.15">
      <c r="A4" s="9"/>
      <c r="B4" s="9"/>
      <c r="C4" s="9"/>
      <c r="D4" s="9"/>
      <c r="E4" s="9"/>
      <c r="F4" s="9"/>
      <c r="G4" s="9"/>
      <c r="H4" s="7" t="s">
        <v>131</v>
      </c>
    </row>
    <row r="5" spans="1:8" ht="33.75" x14ac:dyDescent="0.15">
      <c r="A5" s="20" t="s">
        <v>90</v>
      </c>
      <c r="B5" s="21" t="s">
        <v>139</v>
      </c>
      <c r="C5" s="21" t="s">
        <v>138</v>
      </c>
      <c r="D5" s="21" t="s">
        <v>137</v>
      </c>
      <c r="E5" s="21" t="s">
        <v>136</v>
      </c>
      <c r="F5" s="21" t="s">
        <v>135</v>
      </c>
      <c r="G5" s="21" t="s">
        <v>134</v>
      </c>
      <c r="H5" s="21" t="s">
        <v>133</v>
      </c>
    </row>
    <row r="6" spans="1:8" ht="18" customHeight="1" x14ac:dyDescent="0.15">
      <c r="A6" s="6" t="s">
        <v>123</v>
      </c>
      <c r="B6" s="1">
        <v>134922292879</v>
      </c>
      <c r="C6" s="1">
        <v>5777772407</v>
      </c>
      <c r="D6" s="1">
        <v>1235171448</v>
      </c>
      <c r="E6" s="1">
        <v>139464893838</v>
      </c>
      <c r="F6" s="1">
        <v>71233175645</v>
      </c>
      <c r="G6" s="1">
        <v>1609124019</v>
      </c>
      <c r="H6" s="1">
        <v>68231718193</v>
      </c>
    </row>
    <row r="7" spans="1:8" ht="18" customHeight="1" x14ac:dyDescent="0.15">
      <c r="A7" s="6" t="s">
        <v>117</v>
      </c>
      <c r="B7" s="1">
        <v>40805630618</v>
      </c>
      <c r="C7" s="1">
        <v>854597141</v>
      </c>
      <c r="D7" s="1">
        <v>343336048</v>
      </c>
      <c r="E7" s="1">
        <v>41316891711</v>
      </c>
      <c r="F7" s="1" t="s">
        <v>113</v>
      </c>
      <c r="G7" s="1" t="s">
        <v>113</v>
      </c>
      <c r="H7" s="1">
        <v>41316891711</v>
      </c>
    </row>
    <row r="8" spans="1:8" ht="18" customHeight="1" x14ac:dyDescent="0.15">
      <c r="A8" s="6" t="s">
        <v>122</v>
      </c>
      <c r="B8" s="1" t="s">
        <v>113</v>
      </c>
      <c r="C8" s="1" t="s">
        <v>113</v>
      </c>
      <c r="D8" s="1" t="s">
        <v>113</v>
      </c>
      <c r="E8" s="1" t="s">
        <v>113</v>
      </c>
      <c r="F8" s="1" t="s">
        <v>113</v>
      </c>
      <c r="G8" s="1" t="s">
        <v>113</v>
      </c>
      <c r="H8" s="1" t="s">
        <v>113</v>
      </c>
    </row>
    <row r="9" spans="1:8" ht="18" customHeight="1" x14ac:dyDescent="0.15">
      <c r="A9" s="6" t="s">
        <v>116</v>
      </c>
      <c r="B9" s="1">
        <v>88557135378</v>
      </c>
      <c r="C9" s="1">
        <v>2319498630</v>
      </c>
      <c r="D9" s="1">
        <v>13795000</v>
      </c>
      <c r="E9" s="1">
        <v>90862839008</v>
      </c>
      <c r="F9" s="1">
        <v>67697739630</v>
      </c>
      <c r="G9" s="1">
        <v>1509814066</v>
      </c>
      <c r="H9" s="1">
        <v>23165099378</v>
      </c>
    </row>
    <row r="10" spans="1:8" ht="18" customHeight="1" x14ac:dyDescent="0.15">
      <c r="A10" s="6" t="s">
        <v>115</v>
      </c>
      <c r="B10" s="1">
        <v>4572271578</v>
      </c>
      <c r="C10" s="1">
        <v>440870736</v>
      </c>
      <c r="D10" s="1">
        <v>63000000</v>
      </c>
      <c r="E10" s="1">
        <v>4950142314</v>
      </c>
      <c r="F10" s="1">
        <v>3524490202</v>
      </c>
      <c r="G10" s="1">
        <v>91659541</v>
      </c>
      <c r="H10" s="1">
        <v>1425652112</v>
      </c>
    </row>
    <row r="11" spans="1:8" ht="18" customHeight="1" x14ac:dyDescent="0.15">
      <c r="A11" s="6" t="s">
        <v>121</v>
      </c>
      <c r="B11" s="1">
        <v>3295405</v>
      </c>
      <c r="C11" s="1" t="s">
        <v>113</v>
      </c>
      <c r="D11" s="1" t="s">
        <v>113</v>
      </c>
      <c r="E11" s="1">
        <v>3295405</v>
      </c>
      <c r="F11" s="1">
        <v>3295401</v>
      </c>
      <c r="G11" s="1" t="s">
        <v>113</v>
      </c>
      <c r="H11" s="1">
        <v>4</v>
      </c>
    </row>
    <row r="12" spans="1:8" ht="18" customHeight="1" x14ac:dyDescent="0.15">
      <c r="A12" s="6" t="s">
        <v>120</v>
      </c>
      <c r="B12" s="1" t="s">
        <v>113</v>
      </c>
      <c r="C12" s="1" t="s">
        <v>113</v>
      </c>
      <c r="D12" s="1" t="s">
        <v>113</v>
      </c>
      <c r="E12" s="1" t="s">
        <v>113</v>
      </c>
      <c r="F12" s="1" t="s">
        <v>113</v>
      </c>
      <c r="G12" s="1" t="s">
        <v>113</v>
      </c>
      <c r="H12" s="1" t="s">
        <v>113</v>
      </c>
    </row>
    <row r="13" spans="1:8" ht="18" customHeight="1" x14ac:dyDescent="0.15">
      <c r="A13" s="6" t="s">
        <v>119</v>
      </c>
      <c r="B13" s="1" t="s">
        <v>113</v>
      </c>
      <c r="C13" s="1" t="s">
        <v>113</v>
      </c>
      <c r="D13" s="1" t="s">
        <v>113</v>
      </c>
      <c r="E13" s="1" t="s">
        <v>113</v>
      </c>
      <c r="F13" s="1" t="s">
        <v>113</v>
      </c>
      <c r="G13" s="1" t="s">
        <v>113</v>
      </c>
      <c r="H13" s="1" t="s">
        <v>113</v>
      </c>
    </row>
    <row r="14" spans="1:8" ht="18" customHeight="1" x14ac:dyDescent="0.15">
      <c r="A14" s="6" t="s">
        <v>61</v>
      </c>
      <c r="B14" s="1" t="s">
        <v>113</v>
      </c>
      <c r="C14" s="1">
        <v>98973600</v>
      </c>
      <c r="D14" s="1" t="s">
        <v>113</v>
      </c>
      <c r="E14" s="1">
        <v>98973600</v>
      </c>
      <c r="F14" s="1">
        <v>7650412</v>
      </c>
      <c r="G14" s="1">
        <v>7650412</v>
      </c>
      <c r="H14" s="1">
        <v>91323188</v>
      </c>
    </row>
    <row r="15" spans="1:8" ht="18" customHeight="1" x14ac:dyDescent="0.15">
      <c r="A15" s="6" t="s">
        <v>114</v>
      </c>
      <c r="B15" s="1">
        <v>983959900</v>
      </c>
      <c r="C15" s="1">
        <v>2063832300</v>
      </c>
      <c r="D15" s="1">
        <v>815040400</v>
      </c>
      <c r="E15" s="1">
        <v>2232751800</v>
      </c>
      <c r="F15" s="1" t="s">
        <v>113</v>
      </c>
      <c r="G15" s="1" t="s">
        <v>113</v>
      </c>
      <c r="H15" s="1">
        <v>2232751800</v>
      </c>
    </row>
    <row r="16" spans="1:8" ht="18" customHeight="1" x14ac:dyDescent="0.15">
      <c r="A16" s="6" t="s">
        <v>118</v>
      </c>
      <c r="B16" s="1">
        <v>76191710305</v>
      </c>
      <c r="C16" s="1">
        <v>2135194220</v>
      </c>
      <c r="D16" s="1">
        <v>795401528</v>
      </c>
      <c r="E16" s="1">
        <v>77531502997</v>
      </c>
      <c r="F16" s="1">
        <v>40917266866</v>
      </c>
      <c r="G16" s="1">
        <v>1262906335</v>
      </c>
      <c r="H16" s="1">
        <v>36614236131</v>
      </c>
    </row>
    <row r="17" spans="1:8" ht="18" customHeight="1" x14ac:dyDescent="0.15">
      <c r="A17" s="6" t="s">
        <v>117</v>
      </c>
      <c r="B17" s="1">
        <v>14161520254</v>
      </c>
      <c r="C17" s="1">
        <v>361345559</v>
      </c>
      <c r="D17" s="1">
        <v>351392878</v>
      </c>
      <c r="E17" s="1">
        <v>14171472935</v>
      </c>
      <c r="F17" s="1" t="s">
        <v>113</v>
      </c>
      <c r="G17" s="1" t="s">
        <v>113</v>
      </c>
      <c r="H17" s="1">
        <v>14171472935</v>
      </c>
    </row>
    <row r="18" spans="1:8" ht="18" customHeight="1" x14ac:dyDescent="0.15">
      <c r="A18" s="6" t="s">
        <v>116</v>
      </c>
      <c r="B18" s="1">
        <v>3956178121</v>
      </c>
      <c r="C18" s="1">
        <v>13453000</v>
      </c>
      <c r="D18" s="1">
        <v>20498750</v>
      </c>
      <c r="E18" s="1">
        <v>3949132371</v>
      </c>
      <c r="F18" s="1">
        <v>1270676660</v>
      </c>
      <c r="G18" s="1">
        <v>78535581</v>
      </c>
      <c r="H18" s="1">
        <v>2678455711</v>
      </c>
    </row>
    <row r="19" spans="1:8" ht="18" customHeight="1" x14ac:dyDescent="0.15">
      <c r="A19" s="6" t="s">
        <v>115</v>
      </c>
      <c r="B19" s="1">
        <v>57901040230</v>
      </c>
      <c r="C19" s="1">
        <v>1447157461</v>
      </c>
      <c r="D19" s="1" t="s">
        <v>113</v>
      </c>
      <c r="E19" s="1">
        <v>59348197691</v>
      </c>
      <c r="F19" s="1">
        <v>39646590206</v>
      </c>
      <c r="G19" s="1">
        <v>1184370754</v>
      </c>
      <c r="H19" s="1">
        <v>19701607485</v>
      </c>
    </row>
    <row r="20" spans="1:8" ht="18" customHeight="1" x14ac:dyDescent="0.15">
      <c r="A20" s="6" t="s">
        <v>61</v>
      </c>
      <c r="B20" s="1" t="s">
        <v>113</v>
      </c>
      <c r="C20" s="1" t="s">
        <v>113</v>
      </c>
      <c r="D20" s="1" t="s">
        <v>113</v>
      </c>
      <c r="E20" s="1" t="s">
        <v>113</v>
      </c>
      <c r="F20" s="1" t="s">
        <v>113</v>
      </c>
      <c r="G20" s="1" t="s">
        <v>113</v>
      </c>
      <c r="H20" s="1" t="s">
        <v>113</v>
      </c>
    </row>
    <row r="21" spans="1:8" ht="18" customHeight="1" x14ac:dyDescent="0.15">
      <c r="A21" s="6" t="s">
        <v>114</v>
      </c>
      <c r="B21" s="1">
        <v>172971700</v>
      </c>
      <c r="C21" s="1">
        <v>313238200</v>
      </c>
      <c r="D21" s="1">
        <v>423509900</v>
      </c>
      <c r="E21" s="1">
        <v>62700000</v>
      </c>
      <c r="F21" s="1" t="s">
        <v>113</v>
      </c>
      <c r="G21" s="1" t="s">
        <v>113</v>
      </c>
      <c r="H21" s="1">
        <v>62700000</v>
      </c>
    </row>
    <row r="22" spans="1:8" ht="18" customHeight="1" x14ac:dyDescent="0.15">
      <c r="A22" s="6" t="s">
        <v>112</v>
      </c>
      <c r="B22" s="1">
        <v>4645014683</v>
      </c>
      <c r="C22" s="1">
        <v>299051340</v>
      </c>
      <c r="D22" s="1" t="s">
        <v>113</v>
      </c>
      <c r="E22" s="1">
        <v>4944066023</v>
      </c>
      <c r="F22" s="1">
        <v>3450755404</v>
      </c>
      <c r="G22" s="1">
        <v>256042396</v>
      </c>
      <c r="H22" s="1">
        <v>1493310619</v>
      </c>
    </row>
    <row r="23" spans="1:8" ht="18" customHeight="1" x14ac:dyDescent="0.15">
      <c r="A23" s="6" t="s">
        <v>10</v>
      </c>
      <c r="B23" s="1">
        <v>215759017867</v>
      </c>
      <c r="C23" s="1">
        <v>8212017967</v>
      </c>
      <c r="D23" s="1">
        <v>2030572976</v>
      </c>
      <c r="E23" s="1">
        <v>221940462858</v>
      </c>
      <c r="F23" s="1">
        <v>115601197915</v>
      </c>
      <c r="G23" s="1">
        <v>3128072750</v>
      </c>
      <c r="H23" s="1">
        <v>106339264943</v>
      </c>
    </row>
  </sheetData>
  <mergeCells count="1">
    <mergeCell ref="A1:H1"/>
  </mergeCells>
  <phoneticPr fontId="5"/>
  <pageMargins left="0.39370078740157483" right="0.39370078740157483" top="0.78740157480314965" bottom="0.39370078740157483" header="0.19685039370078741" footer="0.19685039370078741"/>
  <pageSetup paperSize="9" scale="9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6"/>
  <sheetViews>
    <sheetView workbookViewId="0"/>
  </sheetViews>
  <sheetFormatPr defaultColWidth="8.875" defaultRowHeight="11.25" x14ac:dyDescent="0.15"/>
  <cols>
    <col min="1" max="1" width="22.875" style="5" customWidth="1"/>
    <col min="2" max="10" width="12.875" style="5" customWidth="1"/>
    <col min="11" max="16384" width="8.875" style="5"/>
  </cols>
  <sheetData>
    <row r="1" spans="1:10" ht="21" x14ac:dyDescent="0.2">
      <c r="A1" s="8" t="s">
        <v>76</v>
      </c>
    </row>
    <row r="2" spans="1:10" ht="13.5" x14ac:dyDescent="0.15">
      <c r="A2" s="9" t="str">
        <f>有形固定資産の明細!A2</f>
        <v>自治体名：桑名市</v>
      </c>
      <c r="J2" s="7" t="s">
        <v>268</v>
      </c>
    </row>
    <row r="3" spans="1:10" ht="13.5" x14ac:dyDescent="0.15">
      <c r="A3" s="9" t="str">
        <f>有形固定資産の明細!A3</f>
        <v>会計：一般会計等</v>
      </c>
    </row>
    <row r="4" spans="1:10" ht="13.5" x14ac:dyDescent="0.15">
      <c r="J4" s="7" t="s">
        <v>173</v>
      </c>
    </row>
    <row r="5" spans="1:10" ht="22.5" customHeight="1" x14ac:dyDescent="0.15">
      <c r="A5" s="13" t="s">
        <v>46</v>
      </c>
      <c r="B5" s="2" t="s">
        <v>77</v>
      </c>
      <c r="C5" s="3" t="s">
        <v>78</v>
      </c>
      <c r="D5" s="3" t="s">
        <v>79</v>
      </c>
      <c r="E5" s="3" t="s">
        <v>80</v>
      </c>
      <c r="F5" s="3" t="s">
        <v>81</v>
      </c>
      <c r="G5" s="3" t="s">
        <v>82</v>
      </c>
      <c r="H5" s="3" t="s">
        <v>83</v>
      </c>
      <c r="I5" s="3" t="s">
        <v>84</v>
      </c>
      <c r="J5" s="2" t="s">
        <v>85</v>
      </c>
    </row>
    <row r="6" spans="1:10" ht="18" customHeight="1" x14ac:dyDescent="0.15">
      <c r="A6" s="25">
        <f>SUM(B6:J6)</f>
        <v>63154959268</v>
      </c>
      <c r="B6" s="1">
        <v>6146421158</v>
      </c>
      <c r="C6" s="1">
        <v>6157376646</v>
      </c>
      <c r="D6" s="1">
        <v>5760889043</v>
      </c>
      <c r="E6" s="1">
        <v>5536181781</v>
      </c>
      <c r="F6" s="1">
        <v>9740761030</v>
      </c>
      <c r="G6" s="1">
        <v>18324021555</v>
      </c>
      <c r="H6" s="1">
        <v>6373049560</v>
      </c>
      <c r="I6" s="1">
        <v>3545558424</v>
      </c>
      <c r="J6" s="1">
        <v>1570700071</v>
      </c>
    </row>
  </sheetData>
  <phoneticPr fontId="5"/>
  <pageMargins left="0.39370078740157483" right="0.39370078740157483" top="0.78740157480314965" bottom="0.39370078740157483" header="0.19685039370078741" footer="0.19685039370078741"/>
  <pageSetup paperSize="9" scale="9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B6"/>
  <sheetViews>
    <sheetView zoomScaleNormal="100" workbookViewId="0"/>
  </sheetViews>
  <sheetFormatPr defaultColWidth="8.875" defaultRowHeight="11.25" x14ac:dyDescent="0.15"/>
  <cols>
    <col min="1" max="1" width="22.875" style="5" customWidth="1"/>
    <col min="2" max="2" width="112.875" style="5" customWidth="1"/>
    <col min="3" max="16384" width="8.875" style="5"/>
  </cols>
  <sheetData>
    <row r="1" spans="1:2" ht="21" x14ac:dyDescent="0.2">
      <c r="A1" s="8" t="s">
        <v>86</v>
      </c>
    </row>
    <row r="2" spans="1:2" ht="13.5" x14ac:dyDescent="0.15">
      <c r="A2" s="9" t="str">
        <f>有形固定資産の明細!A2</f>
        <v>自治体名：桑名市</v>
      </c>
      <c r="B2" s="7" t="s">
        <v>268</v>
      </c>
    </row>
    <row r="3" spans="1:2" ht="13.5" x14ac:dyDescent="0.15">
      <c r="A3" s="9" t="str">
        <f>有形固定資産の明細!A3</f>
        <v>会計：一般会計等</v>
      </c>
    </row>
    <row r="4" spans="1:2" ht="13.5" x14ac:dyDescent="0.15">
      <c r="B4" s="7" t="s">
        <v>173</v>
      </c>
    </row>
    <row r="5" spans="1:2" ht="22.5" customHeight="1" x14ac:dyDescent="0.15">
      <c r="A5" s="18" t="s">
        <v>87</v>
      </c>
      <c r="B5" s="2" t="s">
        <v>88</v>
      </c>
    </row>
    <row r="6" spans="1:2" ht="18" customHeight="1" x14ac:dyDescent="0.15">
      <c r="A6" s="19">
        <v>0</v>
      </c>
      <c r="B6" s="4" t="s">
        <v>261</v>
      </c>
    </row>
  </sheetData>
  <phoneticPr fontId="5"/>
  <pageMargins left="0.39370078740157483" right="0.39370078740157483" top="0.78740157480314965" bottom="0.39370078740157483" header="0.19685039370078741" footer="0.19685039370078741"/>
  <pageSetup paperSize="9" scale="9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1"/>
  <sheetViews>
    <sheetView workbookViewId="0"/>
  </sheetViews>
  <sheetFormatPr defaultColWidth="8.875" defaultRowHeight="11.25" x14ac:dyDescent="0.15"/>
  <cols>
    <col min="1" max="1" width="18.875" style="5" customWidth="1"/>
    <col min="2" max="6" width="20.875" style="5" customWidth="1"/>
    <col min="7" max="16384" width="8.875" style="5"/>
  </cols>
  <sheetData>
    <row r="1" spans="1:6" ht="21" x14ac:dyDescent="0.2">
      <c r="A1" s="8" t="s">
        <v>89</v>
      </c>
    </row>
    <row r="2" spans="1:6" ht="13.5" x14ac:dyDescent="0.15">
      <c r="A2" s="9" t="str">
        <f>有形固定資産の明細!A2</f>
        <v>自治体名：桑名市</v>
      </c>
      <c r="F2" s="7" t="s">
        <v>268</v>
      </c>
    </row>
    <row r="3" spans="1:6" ht="13.5" x14ac:dyDescent="0.15">
      <c r="A3" s="9" t="str">
        <f>有形固定資産の明細!A3</f>
        <v>会計：一般会計等</v>
      </c>
    </row>
    <row r="4" spans="1:6" ht="13.5" x14ac:dyDescent="0.15">
      <c r="F4" s="7" t="s">
        <v>173</v>
      </c>
    </row>
    <row r="5" spans="1:6" ht="22.5" customHeight="1" x14ac:dyDescent="0.15">
      <c r="A5" s="37" t="s">
        <v>90</v>
      </c>
      <c r="B5" s="37" t="s">
        <v>91</v>
      </c>
      <c r="C5" s="37" t="s">
        <v>92</v>
      </c>
      <c r="D5" s="37" t="s">
        <v>93</v>
      </c>
      <c r="E5" s="37"/>
      <c r="F5" s="37" t="s">
        <v>94</v>
      </c>
    </row>
    <row r="6" spans="1:6" ht="22.5" customHeight="1" x14ac:dyDescent="0.15">
      <c r="A6" s="37"/>
      <c r="B6" s="37"/>
      <c r="C6" s="37"/>
      <c r="D6" s="2" t="s">
        <v>95</v>
      </c>
      <c r="E6" s="2" t="s">
        <v>30</v>
      </c>
      <c r="F6" s="37"/>
    </row>
    <row r="7" spans="1:6" ht="18" customHeight="1" x14ac:dyDescent="0.15">
      <c r="A7" s="6" t="s">
        <v>214</v>
      </c>
      <c r="B7" s="1">
        <v>4596309229</v>
      </c>
      <c r="C7" s="1">
        <v>127390873</v>
      </c>
      <c r="D7" s="1">
        <v>0</v>
      </c>
      <c r="E7" s="1">
        <v>0</v>
      </c>
      <c r="F7" s="1">
        <f>B7+C7-D7-E7</f>
        <v>4723700102</v>
      </c>
    </row>
    <row r="8" spans="1:6" ht="18" customHeight="1" x14ac:dyDescent="0.15">
      <c r="A8" s="6" t="s">
        <v>215</v>
      </c>
      <c r="B8" s="1">
        <v>72471517</v>
      </c>
      <c r="C8" s="1">
        <v>69741153</v>
      </c>
      <c r="D8" s="1">
        <v>45802384</v>
      </c>
      <c r="E8" s="1">
        <v>26669133</v>
      </c>
      <c r="F8" s="1">
        <f>B8+C8-D8-E8</f>
        <v>69741153</v>
      </c>
    </row>
    <row r="9" spans="1:6" ht="18" customHeight="1" x14ac:dyDescent="0.15">
      <c r="A9" s="6" t="s">
        <v>216</v>
      </c>
      <c r="B9" s="1">
        <v>7237869000</v>
      </c>
      <c r="C9" s="1">
        <v>561038537</v>
      </c>
      <c r="D9" s="1">
        <v>489128537</v>
      </c>
      <c r="E9" s="1">
        <v>0</v>
      </c>
      <c r="F9" s="1">
        <f t="shared" ref="F9:F10" si="0">B9+C9-D9-E9</f>
        <v>7309779000</v>
      </c>
    </row>
    <row r="10" spans="1:6" ht="18" customHeight="1" x14ac:dyDescent="0.15">
      <c r="A10" s="6" t="s">
        <v>217</v>
      </c>
      <c r="B10" s="1">
        <v>715312584</v>
      </c>
      <c r="C10" s="1">
        <v>761480454</v>
      </c>
      <c r="D10" s="1">
        <v>715312584</v>
      </c>
      <c r="E10" s="1">
        <v>0</v>
      </c>
      <c r="F10" s="1">
        <f t="shared" si="0"/>
        <v>761480454</v>
      </c>
    </row>
    <row r="11" spans="1:6" ht="18" customHeight="1" x14ac:dyDescent="0.15">
      <c r="A11" s="4" t="s">
        <v>10</v>
      </c>
      <c r="B11" s="26">
        <f>SUM(B7:B10)</f>
        <v>12621962330</v>
      </c>
      <c r="C11" s="26">
        <f t="shared" ref="C11:F11" si="1">SUM(C7:C10)</f>
        <v>1519651017</v>
      </c>
      <c r="D11" s="26">
        <f t="shared" si="1"/>
        <v>1250243505</v>
      </c>
      <c r="E11" s="26">
        <f t="shared" si="1"/>
        <v>26669133</v>
      </c>
      <c r="F11" s="26">
        <f t="shared" si="1"/>
        <v>12864700709</v>
      </c>
    </row>
  </sheetData>
  <mergeCells count="5">
    <mergeCell ref="A5:A6"/>
    <mergeCell ref="B5:B6"/>
    <mergeCell ref="C5:C6"/>
    <mergeCell ref="F5:F6"/>
    <mergeCell ref="D5:E5"/>
  </mergeCells>
  <phoneticPr fontId="5"/>
  <pageMargins left="0.39370078740157483" right="0.39370078740157483" top="0.78740157480314965" bottom="0.39370078740157483" header="0.19685039370078741" footer="0.19685039370078741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5"/>
  <sheetViews>
    <sheetView workbookViewId="0"/>
  </sheetViews>
  <sheetFormatPr defaultColWidth="8.875" defaultRowHeight="11.25" x14ac:dyDescent="0.15"/>
  <cols>
    <col min="1" max="1" width="25.875" style="5" customWidth="1"/>
    <col min="2" max="2" width="41.75" style="5" bestFit="1" customWidth="1"/>
    <col min="3" max="3" width="20.5" style="5" bestFit="1" customWidth="1"/>
    <col min="4" max="5" width="16.875" style="5" customWidth="1"/>
    <col min="6" max="16384" width="8.875" style="5"/>
  </cols>
  <sheetData>
    <row r="1" spans="1:5" ht="21" x14ac:dyDescent="0.2">
      <c r="A1" s="8" t="s">
        <v>96</v>
      </c>
    </row>
    <row r="2" spans="1:5" ht="13.5" x14ac:dyDescent="0.15">
      <c r="A2" s="9" t="str">
        <f>有形固定資産の明細!A2</f>
        <v>自治体名：桑名市</v>
      </c>
      <c r="E2" s="7" t="s">
        <v>268</v>
      </c>
    </row>
    <row r="3" spans="1:5" ht="13.5" x14ac:dyDescent="0.15">
      <c r="A3" s="9" t="str">
        <f>有形固定資産の明細!A3</f>
        <v>会計：一般会計等</v>
      </c>
    </row>
    <row r="4" spans="1:5" ht="13.5" x14ac:dyDescent="0.15">
      <c r="E4" s="7" t="s">
        <v>173</v>
      </c>
    </row>
    <row r="5" spans="1:5" ht="22.5" customHeight="1" x14ac:dyDescent="0.15">
      <c r="A5" s="2" t="s">
        <v>90</v>
      </c>
      <c r="B5" s="2" t="s">
        <v>97</v>
      </c>
      <c r="C5" s="2" t="s">
        <v>98</v>
      </c>
      <c r="D5" s="2" t="s">
        <v>99</v>
      </c>
      <c r="E5" s="2" t="s">
        <v>100</v>
      </c>
    </row>
    <row r="6" spans="1:5" ht="18" customHeight="1" x14ac:dyDescent="0.15">
      <c r="A6" s="40" t="s">
        <v>101</v>
      </c>
      <c r="B6" s="6" t="s">
        <v>290</v>
      </c>
      <c r="C6" s="6" t="s">
        <v>291</v>
      </c>
      <c r="D6" s="1">
        <v>65050337</v>
      </c>
      <c r="E6" s="6" t="s">
        <v>272</v>
      </c>
    </row>
    <row r="7" spans="1:5" ht="18" customHeight="1" x14ac:dyDescent="0.15">
      <c r="A7" s="40"/>
      <c r="B7" s="6" t="s">
        <v>292</v>
      </c>
      <c r="C7" s="6" t="s">
        <v>293</v>
      </c>
      <c r="D7" s="1">
        <v>64400000</v>
      </c>
      <c r="E7" s="6" t="s">
        <v>272</v>
      </c>
    </row>
    <row r="8" spans="1:5" ht="18" customHeight="1" x14ac:dyDescent="0.15">
      <c r="A8" s="40"/>
      <c r="B8" s="6" t="s">
        <v>294</v>
      </c>
      <c r="C8" s="6" t="s">
        <v>295</v>
      </c>
      <c r="D8" s="1">
        <v>61456764</v>
      </c>
      <c r="E8" s="6" t="s">
        <v>296</v>
      </c>
    </row>
    <row r="9" spans="1:5" ht="18" customHeight="1" x14ac:dyDescent="0.15">
      <c r="A9" s="41"/>
      <c r="B9" s="6" t="s">
        <v>297</v>
      </c>
      <c r="C9" s="6" t="s">
        <v>293</v>
      </c>
      <c r="D9" s="1">
        <v>20400000</v>
      </c>
      <c r="E9" s="6" t="s">
        <v>272</v>
      </c>
    </row>
    <row r="10" spans="1:5" ht="18" customHeight="1" x14ac:dyDescent="0.15">
      <c r="A10" s="42"/>
      <c r="B10" s="4" t="s">
        <v>102</v>
      </c>
      <c r="C10" s="11"/>
      <c r="D10" s="1">
        <f>SUM(D6:D9)</f>
        <v>211307101</v>
      </c>
      <c r="E10" s="11"/>
    </row>
    <row r="11" spans="1:5" ht="18" customHeight="1" x14ac:dyDescent="0.15">
      <c r="A11" s="43" t="s">
        <v>263</v>
      </c>
      <c r="B11" s="26" t="s">
        <v>248</v>
      </c>
      <c r="C11" s="26" t="s">
        <v>249</v>
      </c>
      <c r="D11" s="26">
        <v>1818866950</v>
      </c>
      <c r="E11" s="26" t="s">
        <v>272</v>
      </c>
    </row>
    <row r="12" spans="1:5" ht="18" customHeight="1" x14ac:dyDescent="0.15">
      <c r="A12" s="44"/>
      <c r="B12" s="26" t="s">
        <v>273</v>
      </c>
      <c r="C12" s="26" t="s">
        <v>274</v>
      </c>
      <c r="D12" s="26">
        <v>1670497923</v>
      </c>
      <c r="E12" s="26" t="s">
        <v>275</v>
      </c>
    </row>
    <row r="13" spans="1:5" ht="18" customHeight="1" x14ac:dyDescent="0.15">
      <c r="A13" s="44"/>
      <c r="B13" s="26" t="s">
        <v>276</v>
      </c>
      <c r="C13" s="26" t="s">
        <v>277</v>
      </c>
      <c r="D13" s="26">
        <v>1217660000</v>
      </c>
      <c r="E13" s="26" t="s">
        <v>275</v>
      </c>
    </row>
    <row r="14" spans="1:5" ht="18" customHeight="1" x14ac:dyDescent="0.15">
      <c r="A14" s="44"/>
      <c r="B14" s="26" t="s">
        <v>252</v>
      </c>
      <c r="C14" s="26" t="s">
        <v>253</v>
      </c>
      <c r="D14" s="26">
        <v>1100140040</v>
      </c>
      <c r="E14" s="26" t="s">
        <v>272</v>
      </c>
    </row>
    <row r="15" spans="1:5" ht="18" customHeight="1" x14ac:dyDescent="0.15">
      <c r="A15" s="44"/>
      <c r="B15" s="26" t="s">
        <v>250</v>
      </c>
      <c r="C15" s="26" t="s">
        <v>251</v>
      </c>
      <c r="D15" s="26">
        <v>965720000</v>
      </c>
      <c r="E15" s="26" t="s">
        <v>272</v>
      </c>
    </row>
    <row r="16" spans="1:5" ht="18" customHeight="1" x14ac:dyDescent="0.15">
      <c r="A16" s="44"/>
      <c r="B16" s="26" t="s">
        <v>278</v>
      </c>
      <c r="C16" s="26" t="s">
        <v>254</v>
      </c>
      <c r="D16" s="26">
        <v>367623190</v>
      </c>
      <c r="E16" s="26" t="s">
        <v>272</v>
      </c>
    </row>
    <row r="17" spans="1:5" ht="18" customHeight="1" x14ac:dyDescent="0.15">
      <c r="A17" s="44"/>
      <c r="B17" s="26" t="s">
        <v>267</v>
      </c>
      <c r="C17" s="26" t="s">
        <v>279</v>
      </c>
      <c r="D17" s="26">
        <v>278150000</v>
      </c>
      <c r="E17" s="26" t="s">
        <v>275</v>
      </c>
    </row>
    <row r="18" spans="1:5" ht="18" customHeight="1" x14ac:dyDescent="0.15">
      <c r="A18" s="44"/>
      <c r="B18" s="26" t="s">
        <v>280</v>
      </c>
      <c r="C18" s="26" t="s">
        <v>281</v>
      </c>
      <c r="D18" s="26">
        <v>226600000</v>
      </c>
      <c r="E18" s="26" t="s">
        <v>282</v>
      </c>
    </row>
    <row r="19" spans="1:5" ht="18" customHeight="1" x14ac:dyDescent="0.15">
      <c r="A19" s="44"/>
      <c r="B19" s="26" t="s">
        <v>283</v>
      </c>
      <c r="C19" s="26" t="s">
        <v>274</v>
      </c>
      <c r="D19" s="26">
        <v>202495981</v>
      </c>
      <c r="E19" s="26" t="s">
        <v>275</v>
      </c>
    </row>
    <row r="20" spans="1:5" ht="18" customHeight="1" x14ac:dyDescent="0.15">
      <c r="A20" s="44"/>
      <c r="B20" s="26" t="s">
        <v>284</v>
      </c>
      <c r="C20" s="26" t="s">
        <v>285</v>
      </c>
      <c r="D20" s="26">
        <v>183632600</v>
      </c>
      <c r="E20" s="26" t="s">
        <v>282</v>
      </c>
    </row>
    <row r="21" spans="1:5" ht="18" customHeight="1" x14ac:dyDescent="0.15">
      <c r="A21" s="44"/>
      <c r="B21" s="26" t="s">
        <v>286</v>
      </c>
      <c r="C21" s="26" t="s">
        <v>287</v>
      </c>
      <c r="D21" s="26">
        <v>128001112</v>
      </c>
      <c r="E21" s="26" t="s">
        <v>282</v>
      </c>
    </row>
    <row r="22" spans="1:5" ht="18" customHeight="1" x14ac:dyDescent="0.15">
      <c r="A22" s="44"/>
      <c r="B22" s="26" t="s">
        <v>288</v>
      </c>
      <c r="C22" s="26" t="s">
        <v>289</v>
      </c>
      <c r="D22" s="26">
        <v>122205000</v>
      </c>
      <c r="E22" s="26" t="s">
        <v>272</v>
      </c>
    </row>
    <row r="23" spans="1:5" ht="18" customHeight="1" x14ac:dyDescent="0.15">
      <c r="A23" s="44"/>
      <c r="B23" s="26" t="s">
        <v>255</v>
      </c>
      <c r="C23" s="26"/>
      <c r="D23" s="26">
        <v>1777297470</v>
      </c>
      <c r="E23" s="26"/>
    </row>
    <row r="24" spans="1:5" ht="18" customHeight="1" x14ac:dyDescent="0.15">
      <c r="A24" s="45"/>
      <c r="B24" s="4" t="s">
        <v>102</v>
      </c>
      <c r="C24" s="11"/>
      <c r="D24" s="26">
        <f>SUM(D11:D23)</f>
        <v>10058890266</v>
      </c>
      <c r="E24" s="11"/>
    </row>
    <row r="25" spans="1:5" ht="18" customHeight="1" x14ac:dyDescent="0.15">
      <c r="A25" s="4" t="s">
        <v>10</v>
      </c>
      <c r="B25" s="11"/>
      <c r="C25" s="11"/>
      <c r="D25" s="26">
        <f>SUM(D10,D24)</f>
        <v>10270197367</v>
      </c>
      <c r="E25" s="11"/>
    </row>
  </sheetData>
  <mergeCells count="2">
    <mergeCell ref="A6:A10"/>
    <mergeCell ref="A11:A24"/>
  </mergeCells>
  <phoneticPr fontId="5"/>
  <pageMargins left="0.39370078740157483" right="0.39370078740157483" top="0.78740157480314965" bottom="0.39370078740157483" header="0.19685039370078741" footer="0.19685039370078741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46"/>
  <sheetViews>
    <sheetView workbookViewId="0"/>
  </sheetViews>
  <sheetFormatPr defaultColWidth="8.875" defaultRowHeight="11.25" x14ac:dyDescent="0.15"/>
  <cols>
    <col min="1" max="1" width="28.875" style="5" customWidth="1"/>
    <col min="2" max="3" width="24.875" style="5" customWidth="1"/>
    <col min="4" max="4" width="28.875" style="5" customWidth="1"/>
    <col min="5" max="5" width="24.875" style="5" customWidth="1"/>
    <col min="6" max="16384" width="8.875" style="5"/>
  </cols>
  <sheetData>
    <row r="1" spans="1:5" ht="21" x14ac:dyDescent="0.2">
      <c r="A1" s="8" t="s">
        <v>103</v>
      </c>
    </row>
    <row r="2" spans="1:5" ht="13.5" x14ac:dyDescent="0.15">
      <c r="A2" s="9" t="str">
        <f>有形固定資産の明細!A2</f>
        <v>自治体名：桑名市</v>
      </c>
      <c r="E2" s="7" t="s">
        <v>268</v>
      </c>
    </row>
    <row r="3" spans="1:5" ht="13.5" x14ac:dyDescent="0.15">
      <c r="A3" s="9" t="str">
        <f>有形固定資産の明細!A3</f>
        <v>会計：一般会計等</v>
      </c>
    </row>
    <row r="4" spans="1:5" ht="13.5" x14ac:dyDescent="0.15">
      <c r="A4" s="9"/>
    </row>
    <row r="5" spans="1:5" ht="22.5" customHeight="1" x14ac:dyDescent="0.15">
      <c r="A5" s="2" t="s">
        <v>104</v>
      </c>
      <c r="B5" s="2" t="s">
        <v>90</v>
      </c>
      <c r="C5" s="39" t="s">
        <v>105</v>
      </c>
      <c r="D5" s="58"/>
      <c r="E5" s="2" t="s">
        <v>99</v>
      </c>
    </row>
    <row r="6" spans="1:5" ht="15" customHeight="1" x14ac:dyDescent="0.15">
      <c r="A6" s="42" t="s">
        <v>106</v>
      </c>
      <c r="B6" s="42" t="s">
        <v>107</v>
      </c>
      <c r="C6" s="29" t="s">
        <v>218</v>
      </c>
      <c r="D6" s="30"/>
      <c r="E6" s="1">
        <v>23210159687</v>
      </c>
    </row>
    <row r="7" spans="1:5" ht="15" customHeight="1" x14ac:dyDescent="0.15">
      <c r="A7" s="42"/>
      <c r="B7" s="42"/>
      <c r="C7" s="29" t="s">
        <v>219</v>
      </c>
      <c r="D7" s="30"/>
      <c r="E7" s="1">
        <v>423317000</v>
      </c>
    </row>
    <row r="8" spans="1:5" ht="15" customHeight="1" x14ac:dyDescent="0.15">
      <c r="A8" s="42"/>
      <c r="B8" s="42"/>
      <c r="C8" s="29" t="s">
        <v>220</v>
      </c>
      <c r="D8" s="30"/>
      <c r="E8" s="1">
        <v>11572000</v>
      </c>
    </row>
    <row r="9" spans="1:5" ht="15" customHeight="1" x14ac:dyDescent="0.15">
      <c r="A9" s="42"/>
      <c r="B9" s="42"/>
      <c r="C9" s="29" t="s">
        <v>221</v>
      </c>
      <c r="D9" s="30"/>
      <c r="E9" s="1">
        <v>271096000</v>
      </c>
    </row>
    <row r="10" spans="1:5" ht="15" customHeight="1" x14ac:dyDescent="0.15">
      <c r="A10" s="42"/>
      <c r="B10" s="42"/>
      <c r="C10" s="29" t="s">
        <v>222</v>
      </c>
      <c r="D10" s="30"/>
      <c r="E10" s="1">
        <v>375743000</v>
      </c>
    </row>
    <row r="11" spans="1:5" ht="15" customHeight="1" x14ac:dyDescent="0.15">
      <c r="A11" s="42"/>
      <c r="B11" s="42"/>
      <c r="C11" s="29" t="s">
        <v>245</v>
      </c>
      <c r="D11" s="30"/>
      <c r="E11" s="1">
        <v>402459000</v>
      </c>
    </row>
    <row r="12" spans="1:5" ht="15" customHeight="1" x14ac:dyDescent="0.15">
      <c r="A12" s="42"/>
      <c r="B12" s="42"/>
      <c r="C12" s="29" t="s">
        <v>223</v>
      </c>
      <c r="D12" s="30"/>
      <c r="E12" s="1">
        <v>3550717000</v>
      </c>
    </row>
    <row r="13" spans="1:5" ht="15" customHeight="1" x14ac:dyDescent="0.15">
      <c r="A13" s="42"/>
      <c r="B13" s="42"/>
      <c r="C13" s="29" t="s">
        <v>224</v>
      </c>
      <c r="D13" s="30"/>
      <c r="E13" s="1">
        <v>40656139</v>
      </c>
    </row>
    <row r="14" spans="1:5" ht="15" customHeight="1" x14ac:dyDescent="0.15">
      <c r="A14" s="42"/>
      <c r="B14" s="42"/>
      <c r="C14" s="29" t="s">
        <v>226</v>
      </c>
      <c r="D14" s="30"/>
      <c r="E14" s="1">
        <v>74146000</v>
      </c>
    </row>
    <row r="15" spans="1:5" ht="15" customHeight="1" x14ac:dyDescent="0.15">
      <c r="A15" s="42"/>
      <c r="B15" s="42"/>
      <c r="C15" s="29" t="s">
        <v>225</v>
      </c>
      <c r="D15" s="30"/>
      <c r="E15" s="1">
        <v>827878000</v>
      </c>
    </row>
    <row r="16" spans="1:5" ht="15" customHeight="1" x14ac:dyDescent="0.15">
      <c r="A16" s="42"/>
      <c r="B16" s="42"/>
      <c r="C16" s="29" t="s">
        <v>227</v>
      </c>
      <c r="D16" s="30"/>
      <c r="E16" s="1">
        <v>6261189000</v>
      </c>
    </row>
    <row r="17" spans="1:5" ht="15" customHeight="1" x14ac:dyDescent="0.15">
      <c r="A17" s="42"/>
      <c r="B17" s="42"/>
      <c r="C17" s="29" t="s">
        <v>228</v>
      </c>
      <c r="D17" s="30"/>
      <c r="E17" s="1">
        <v>12829000</v>
      </c>
    </row>
    <row r="18" spans="1:5" ht="15" customHeight="1" x14ac:dyDescent="0.15">
      <c r="A18" s="42"/>
      <c r="B18" s="42"/>
      <c r="C18" s="29" t="s">
        <v>229</v>
      </c>
      <c r="D18" s="30"/>
      <c r="E18" s="1">
        <v>1436697139</v>
      </c>
    </row>
    <row r="19" spans="1:5" ht="15" customHeight="1" x14ac:dyDescent="0.15">
      <c r="A19" s="42"/>
      <c r="B19" s="42"/>
      <c r="C19" s="29" t="s">
        <v>230</v>
      </c>
      <c r="D19" s="30"/>
      <c r="E19" s="1">
        <v>500075729</v>
      </c>
    </row>
    <row r="20" spans="1:5" ht="15" customHeight="1" x14ac:dyDescent="0.15">
      <c r="A20" s="42"/>
      <c r="B20" s="42"/>
      <c r="C20" s="29" t="s">
        <v>231</v>
      </c>
      <c r="D20" s="30"/>
      <c r="E20" s="1">
        <v>104283228</v>
      </c>
    </row>
    <row r="21" spans="1:5" ht="15" customHeight="1" x14ac:dyDescent="0.15">
      <c r="A21" s="42"/>
      <c r="B21" s="42"/>
      <c r="C21" s="42" t="s">
        <v>42</v>
      </c>
      <c r="D21" s="46"/>
      <c r="E21" s="1">
        <f>SUM(E6:E20)</f>
        <v>37502817922</v>
      </c>
    </row>
    <row r="22" spans="1:5" ht="15" customHeight="1" x14ac:dyDescent="0.15">
      <c r="A22" s="42"/>
      <c r="B22" s="42" t="s">
        <v>108</v>
      </c>
      <c r="C22" s="54" t="s">
        <v>109</v>
      </c>
      <c r="D22" s="6" t="s">
        <v>247</v>
      </c>
      <c r="E22" s="1">
        <v>731683209</v>
      </c>
    </row>
    <row r="23" spans="1:5" ht="15" customHeight="1" x14ac:dyDescent="0.15">
      <c r="A23" s="42"/>
      <c r="B23" s="42"/>
      <c r="C23" s="42"/>
      <c r="D23" s="6" t="s">
        <v>246</v>
      </c>
      <c r="E23" s="1">
        <v>8276334</v>
      </c>
    </row>
    <row r="24" spans="1:5" ht="15" customHeight="1" x14ac:dyDescent="0.15">
      <c r="A24" s="42"/>
      <c r="B24" s="42"/>
      <c r="C24" s="42"/>
      <c r="D24" s="4" t="s">
        <v>102</v>
      </c>
      <c r="E24" s="1">
        <f>SUM(E22:E23)</f>
        <v>739959543</v>
      </c>
    </row>
    <row r="25" spans="1:5" ht="15" customHeight="1" x14ac:dyDescent="0.15">
      <c r="A25" s="42"/>
      <c r="B25" s="42"/>
      <c r="C25" s="54" t="s">
        <v>110</v>
      </c>
      <c r="D25" s="6" t="s">
        <v>247</v>
      </c>
      <c r="E25" s="1">
        <v>9706599789</v>
      </c>
    </row>
    <row r="26" spans="1:5" ht="15" customHeight="1" x14ac:dyDescent="0.15">
      <c r="A26" s="42"/>
      <c r="B26" s="42"/>
      <c r="C26" s="42"/>
      <c r="D26" s="6" t="s">
        <v>246</v>
      </c>
      <c r="E26" s="1">
        <v>3830303295</v>
      </c>
    </row>
    <row r="27" spans="1:5" ht="15" customHeight="1" x14ac:dyDescent="0.15">
      <c r="A27" s="42"/>
      <c r="B27" s="42"/>
      <c r="C27" s="42"/>
      <c r="D27" s="4" t="s">
        <v>102</v>
      </c>
      <c r="E27" s="1">
        <f>SUM(E25:E26)</f>
        <v>13536903084</v>
      </c>
    </row>
    <row r="28" spans="1:5" ht="15" customHeight="1" x14ac:dyDescent="0.15">
      <c r="A28" s="46"/>
      <c r="B28" s="46"/>
      <c r="C28" s="42" t="s">
        <v>42</v>
      </c>
      <c r="D28" s="46"/>
      <c r="E28" s="1">
        <f>E24+E27</f>
        <v>14276862627</v>
      </c>
    </row>
    <row r="29" spans="1:5" ht="15" customHeight="1" x14ac:dyDescent="0.15">
      <c r="A29" s="46"/>
      <c r="B29" s="42" t="s">
        <v>10</v>
      </c>
      <c r="C29" s="46"/>
      <c r="D29" s="46"/>
      <c r="E29" s="1">
        <f>E21+E28</f>
        <v>51779680549</v>
      </c>
    </row>
    <row r="30" spans="1:5" ht="15" customHeight="1" x14ac:dyDescent="0.15">
      <c r="A30" s="51" t="s">
        <v>240</v>
      </c>
      <c r="B30" s="42" t="s">
        <v>232</v>
      </c>
      <c r="C30" s="31"/>
      <c r="D30" s="32"/>
      <c r="E30" s="26"/>
    </row>
    <row r="31" spans="1:5" ht="15" customHeight="1" x14ac:dyDescent="0.15">
      <c r="A31" s="52"/>
      <c r="B31" s="42"/>
      <c r="C31" s="42" t="s">
        <v>233</v>
      </c>
      <c r="D31" s="42"/>
      <c r="E31" s="26">
        <f>E30</f>
        <v>0</v>
      </c>
    </row>
    <row r="32" spans="1:5" ht="15" customHeight="1" x14ac:dyDescent="0.15">
      <c r="A32" s="52"/>
      <c r="B32" s="48" t="s">
        <v>234</v>
      </c>
      <c r="C32" s="54" t="s">
        <v>235</v>
      </c>
      <c r="D32" s="26"/>
      <c r="E32" s="26"/>
    </row>
    <row r="33" spans="1:5" ht="15" customHeight="1" x14ac:dyDescent="0.15">
      <c r="A33" s="52"/>
      <c r="B33" s="49"/>
      <c r="C33" s="42"/>
      <c r="D33" s="4" t="s">
        <v>236</v>
      </c>
      <c r="E33" s="26">
        <f>E32</f>
        <v>0</v>
      </c>
    </row>
    <row r="34" spans="1:5" ht="15" customHeight="1" x14ac:dyDescent="0.15">
      <c r="A34" s="52"/>
      <c r="B34" s="49"/>
      <c r="C34" s="54" t="s">
        <v>237</v>
      </c>
      <c r="D34" s="26"/>
      <c r="E34" s="26"/>
    </row>
    <row r="35" spans="1:5" ht="15" customHeight="1" x14ac:dyDescent="0.15">
      <c r="A35" s="52"/>
      <c r="B35" s="49"/>
      <c r="C35" s="42"/>
      <c r="D35" s="4" t="s">
        <v>236</v>
      </c>
      <c r="E35" s="26">
        <f>E34</f>
        <v>0</v>
      </c>
    </row>
    <row r="36" spans="1:5" ht="15" customHeight="1" x14ac:dyDescent="0.15">
      <c r="A36" s="52"/>
      <c r="B36" s="50"/>
      <c r="C36" s="55" t="s">
        <v>238</v>
      </c>
      <c r="D36" s="56"/>
      <c r="E36" s="26">
        <f>+E33+E35</f>
        <v>0</v>
      </c>
    </row>
    <row r="37" spans="1:5" ht="15" customHeight="1" x14ac:dyDescent="0.15">
      <c r="A37" s="53"/>
      <c r="B37" s="55" t="s">
        <v>239</v>
      </c>
      <c r="C37" s="57"/>
      <c r="D37" s="56"/>
      <c r="E37" s="26">
        <f>E31+E36</f>
        <v>0</v>
      </c>
    </row>
    <row r="38" spans="1:5" ht="15" customHeight="1" x14ac:dyDescent="0.15">
      <c r="A38" s="48" t="s">
        <v>241</v>
      </c>
      <c r="B38" s="42" t="s">
        <v>232</v>
      </c>
      <c r="C38" s="46"/>
      <c r="D38" s="47"/>
      <c r="E38" s="26">
        <f>SUM(E21,E31)</f>
        <v>37502817922</v>
      </c>
    </row>
    <row r="39" spans="1:5" ht="15" customHeight="1" x14ac:dyDescent="0.15">
      <c r="A39" s="49"/>
      <c r="B39" s="42" t="s">
        <v>242</v>
      </c>
      <c r="C39" s="46"/>
      <c r="D39" s="47"/>
      <c r="E39" s="26">
        <f>SUM(E28,E36)</f>
        <v>14276862627</v>
      </c>
    </row>
    <row r="40" spans="1:5" ht="15" customHeight="1" x14ac:dyDescent="0.15">
      <c r="A40" s="50"/>
      <c r="B40" s="42" t="s">
        <v>10</v>
      </c>
      <c r="C40" s="46"/>
      <c r="D40" s="47"/>
      <c r="E40" s="26">
        <f>SUM(E38:E39)</f>
        <v>51779680549</v>
      </c>
    </row>
    <row r="41" spans="1:5" ht="15" customHeight="1" x14ac:dyDescent="0.15">
      <c r="A41" s="48" t="s">
        <v>243</v>
      </c>
      <c r="B41" s="42" t="s">
        <v>232</v>
      </c>
      <c r="C41" s="46"/>
      <c r="D41" s="47"/>
      <c r="E41" s="26">
        <v>40136228</v>
      </c>
    </row>
    <row r="42" spans="1:5" ht="15" customHeight="1" x14ac:dyDescent="0.15">
      <c r="A42" s="49"/>
      <c r="B42" s="42" t="s">
        <v>242</v>
      </c>
      <c r="C42" s="46"/>
      <c r="D42" s="47"/>
      <c r="E42" s="26">
        <v>0</v>
      </c>
    </row>
    <row r="43" spans="1:5" ht="15" customHeight="1" x14ac:dyDescent="0.15">
      <c r="A43" s="50"/>
      <c r="B43" s="42" t="s">
        <v>10</v>
      </c>
      <c r="C43" s="46"/>
      <c r="D43" s="47"/>
      <c r="E43" s="26">
        <f>SUM(E41:E42)</f>
        <v>40136228</v>
      </c>
    </row>
    <row r="44" spans="1:5" ht="15" customHeight="1" x14ac:dyDescent="0.15">
      <c r="A44" s="42" t="s">
        <v>244</v>
      </c>
      <c r="B44" s="42" t="s">
        <v>232</v>
      </c>
      <c r="C44" s="46"/>
      <c r="D44" s="47"/>
      <c r="E44" s="26">
        <f>E38-E41</f>
        <v>37462681694</v>
      </c>
    </row>
    <row r="45" spans="1:5" ht="15" customHeight="1" x14ac:dyDescent="0.15">
      <c r="A45" s="42"/>
      <c r="B45" s="42" t="s">
        <v>242</v>
      </c>
      <c r="C45" s="46"/>
      <c r="D45" s="47"/>
      <c r="E45" s="26">
        <f>E39-E42</f>
        <v>14276862627</v>
      </c>
    </row>
    <row r="46" spans="1:5" ht="15" customHeight="1" x14ac:dyDescent="0.15">
      <c r="A46" s="42"/>
      <c r="B46" s="42" t="s">
        <v>10</v>
      </c>
      <c r="C46" s="46"/>
      <c r="D46" s="47"/>
      <c r="E46" s="26">
        <f>SUM(E44:E45)</f>
        <v>51739544321</v>
      </c>
    </row>
  </sheetData>
  <mergeCells count="29">
    <mergeCell ref="C5:D5"/>
    <mergeCell ref="C21:D21"/>
    <mergeCell ref="A6:A29"/>
    <mergeCell ref="B6:B21"/>
    <mergeCell ref="B22:B28"/>
    <mergeCell ref="C22:C24"/>
    <mergeCell ref="C25:C27"/>
    <mergeCell ref="C28:D28"/>
    <mergeCell ref="B29:D29"/>
    <mergeCell ref="A30:A37"/>
    <mergeCell ref="B30:B31"/>
    <mergeCell ref="C31:D31"/>
    <mergeCell ref="B32:B36"/>
    <mergeCell ref="C32:C33"/>
    <mergeCell ref="C34:C35"/>
    <mergeCell ref="C36:D36"/>
    <mergeCell ref="B37:D37"/>
    <mergeCell ref="A44:A46"/>
    <mergeCell ref="B44:D44"/>
    <mergeCell ref="B45:D45"/>
    <mergeCell ref="B46:D46"/>
    <mergeCell ref="A38:A40"/>
    <mergeCell ref="B38:D38"/>
    <mergeCell ref="B39:D39"/>
    <mergeCell ref="B40:D40"/>
    <mergeCell ref="A41:A43"/>
    <mergeCell ref="B41:D41"/>
    <mergeCell ref="B42:D42"/>
    <mergeCell ref="B43:D43"/>
  </mergeCells>
  <phoneticPr fontId="5"/>
  <pageMargins left="0.39370078740157483" right="0.39370078740157483" top="0.78740157480314965" bottom="0.39370078740157483" header="0.19685039370078741" footer="0.19685039370078741"/>
  <pageSetup paperSize="9" scale="7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19147-8D3E-4834-8791-66D07ED5C390}">
  <sheetPr>
    <pageSetUpPr fitToPage="1"/>
  </sheetPr>
  <dimension ref="A1:F12"/>
  <sheetViews>
    <sheetView workbookViewId="0">
      <selection sqref="A1:F1"/>
    </sheetView>
  </sheetViews>
  <sheetFormatPr defaultColWidth="8.875" defaultRowHeight="20.25" customHeight="1" x14ac:dyDescent="0.15"/>
  <cols>
    <col min="1" max="1" width="23.375" style="9" customWidth="1"/>
    <col min="2" max="6" width="20.875" style="9" customWidth="1"/>
    <col min="7" max="16384" width="8.875" style="9"/>
  </cols>
  <sheetData>
    <row r="1" spans="1:6" ht="20.25" customHeight="1" x14ac:dyDescent="0.15">
      <c r="A1" s="36" t="s">
        <v>146</v>
      </c>
      <c r="B1" s="36"/>
      <c r="C1" s="36"/>
      <c r="D1" s="36"/>
      <c r="E1" s="36"/>
      <c r="F1" s="36"/>
    </row>
    <row r="2" spans="1:6" ht="13.15" customHeight="1" x14ac:dyDescent="0.15">
      <c r="A2" s="24" t="str">
        <f>有形固定資産の明細!A2</f>
        <v>自治体名：桑名市</v>
      </c>
      <c r="B2" s="24"/>
      <c r="C2" s="24"/>
      <c r="D2" s="24"/>
      <c r="E2" s="24"/>
      <c r="F2" s="23" t="s">
        <v>268</v>
      </c>
    </row>
    <row r="3" spans="1:6" ht="13.15" customHeight="1" x14ac:dyDescent="0.15">
      <c r="A3" s="24" t="str">
        <f>有形固定資産の明細!A3</f>
        <v>会計：一般会計等</v>
      </c>
      <c r="B3" s="24"/>
      <c r="C3" s="24"/>
      <c r="D3" s="24"/>
      <c r="E3" s="24"/>
      <c r="F3" s="23"/>
    </row>
    <row r="4" spans="1:6" ht="13.15" customHeight="1" x14ac:dyDescent="0.15">
      <c r="A4" s="24"/>
      <c r="B4" s="24"/>
      <c r="C4" s="24"/>
      <c r="D4" s="24"/>
      <c r="E4" s="24"/>
      <c r="F4" s="23" t="s">
        <v>131</v>
      </c>
    </row>
    <row r="5" spans="1:6" ht="18" customHeight="1" x14ac:dyDescent="0.15">
      <c r="A5" s="59" t="s">
        <v>90</v>
      </c>
      <c r="B5" s="61" t="s">
        <v>99</v>
      </c>
      <c r="C5" s="61" t="s">
        <v>145</v>
      </c>
      <c r="D5" s="61"/>
      <c r="E5" s="61"/>
      <c r="F5" s="61"/>
    </row>
    <row r="6" spans="1:6" ht="18" customHeight="1" x14ac:dyDescent="0.15">
      <c r="A6" s="59"/>
      <c r="B6" s="61"/>
      <c r="C6" s="61" t="s">
        <v>108</v>
      </c>
      <c r="D6" s="61" t="s">
        <v>144</v>
      </c>
      <c r="E6" s="61" t="s">
        <v>107</v>
      </c>
      <c r="F6" s="61" t="s">
        <v>30</v>
      </c>
    </row>
    <row r="7" spans="1:6" ht="18" customHeight="1" thickBot="1" x14ac:dyDescent="0.2">
      <c r="A7" s="60"/>
      <c r="B7" s="62"/>
      <c r="C7" s="62"/>
      <c r="D7" s="62"/>
      <c r="E7" s="62"/>
      <c r="F7" s="62"/>
    </row>
    <row r="8" spans="1:6" ht="18" customHeight="1" thickTop="1" x14ac:dyDescent="0.15">
      <c r="A8" s="25" t="s">
        <v>143</v>
      </c>
      <c r="B8" s="22">
        <v>50522728631</v>
      </c>
      <c r="C8" s="22">
        <v>13536903084</v>
      </c>
      <c r="D8" s="22">
        <v>2530195236</v>
      </c>
      <c r="E8" s="22">
        <v>27752456479</v>
      </c>
      <c r="F8" s="22">
        <v>6703173832</v>
      </c>
    </row>
    <row r="9" spans="1:6" ht="18" customHeight="1" x14ac:dyDescent="0.15">
      <c r="A9" s="25" t="s">
        <v>142</v>
      </c>
      <c r="B9" s="22">
        <v>5836871667</v>
      </c>
      <c r="C9" s="22">
        <v>733224543</v>
      </c>
      <c r="D9" s="22">
        <v>3593604764</v>
      </c>
      <c r="E9" s="22">
        <v>1198871947</v>
      </c>
      <c r="F9" s="22">
        <v>311170413</v>
      </c>
    </row>
    <row r="10" spans="1:6" ht="18" customHeight="1" x14ac:dyDescent="0.15">
      <c r="A10" s="25" t="s">
        <v>141</v>
      </c>
      <c r="B10" s="22">
        <v>4687390306</v>
      </c>
      <c r="C10" s="22">
        <v>6735000</v>
      </c>
      <c r="D10" s="22">
        <v>157800000</v>
      </c>
      <c r="E10" s="22">
        <v>2368474000</v>
      </c>
      <c r="F10" s="22">
        <v>2154381306</v>
      </c>
    </row>
    <row r="11" spans="1:6" ht="18" customHeight="1" x14ac:dyDescent="0.15">
      <c r="A11" s="25" t="s">
        <v>30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</row>
    <row r="12" spans="1:6" ht="18" customHeight="1" x14ac:dyDescent="0.15">
      <c r="A12" s="35" t="s">
        <v>10</v>
      </c>
      <c r="B12" s="22">
        <f>SUM(B8:B11)</f>
        <v>61046990604</v>
      </c>
      <c r="C12" s="22">
        <f>SUM(C8:C11)</f>
        <v>14276862627</v>
      </c>
      <c r="D12" s="22">
        <f t="shared" ref="D12:F12" si="0">SUM(D8:D11)</f>
        <v>6281600000</v>
      </c>
      <c r="E12" s="22">
        <f t="shared" si="0"/>
        <v>31319802426</v>
      </c>
      <c r="F12" s="22">
        <f t="shared" si="0"/>
        <v>9168725551</v>
      </c>
    </row>
  </sheetData>
  <mergeCells count="8">
    <mergeCell ref="A1:F1"/>
    <mergeCell ref="A5:A7"/>
    <mergeCell ref="B5:B7"/>
    <mergeCell ref="C5:F5"/>
    <mergeCell ref="C6:C7"/>
    <mergeCell ref="D6:D7"/>
    <mergeCell ref="E6:E7"/>
    <mergeCell ref="F6:F7"/>
  </mergeCells>
  <phoneticPr fontId="5"/>
  <printOptions horizontalCentered="1"/>
  <pageMargins left="0.39370078740157483" right="0.39370078740157483" top="0.78740157480314965" bottom="0.39370078740157483" header="0.19685039370078741" footer="0.19685039370078741"/>
  <pageSetup paperSize="9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9"/>
  <sheetViews>
    <sheetView workbookViewId="0"/>
  </sheetViews>
  <sheetFormatPr defaultColWidth="8.875" defaultRowHeight="11.25" x14ac:dyDescent="0.15"/>
  <cols>
    <col min="1" max="1" width="60.875" style="5" customWidth="1"/>
    <col min="2" max="2" width="40.875" style="5" customWidth="1"/>
    <col min="3" max="16384" width="8.875" style="5"/>
  </cols>
  <sheetData>
    <row r="1" spans="1:2" ht="21" x14ac:dyDescent="0.2">
      <c r="A1" s="8" t="s">
        <v>111</v>
      </c>
    </row>
    <row r="2" spans="1:2" ht="13.5" x14ac:dyDescent="0.15">
      <c r="A2" s="9" t="str">
        <f>有形固定資産の明細!A2</f>
        <v>自治体名：桑名市</v>
      </c>
      <c r="B2" s="7" t="s">
        <v>268</v>
      </c>
    </row>
    <row r="3" spans="1:2" ht="13.5" x14ac:dyDescent="0.15">
      <c r="A3" s="9" t="str">
        <f>有形固定資産の明細!A3</f>
        <v>会計：一般会計等</v>
      </c>
    </row>
    <row r="4" spans="1:2" ht="13.5" x14ac:dyDescent="0.15">
      <c r="B4" s="7" t="s">
        <v>173</v>
      </c>
    </row>
    <row r="5" spans="1:2" ht="22.5" customHeight="1" x14ac:dyDescent="0.15">
      <c r="A5" s="2" t="s">
        <v>26</v>
      </c>
      <c r="B5" s="2" t="s">
        <v>94</v>
      </c>
    </row>
    <row r="6" spans="1:2" ht="18" customHeight="1" x14ac:dyDescent="0.15">
      <c r="A6" s="6" t="s">
        <v>260</v>
      </c>
      <c r="B6" s="1">
        <v>200856769</v>
      </c>
    </row>
    <row r="7" spans="1:2" ht="18" customHeight="1" x14ac:dyDescent="0.15">
      <c r="A7" s="6" t="s">
        <v>259</v>
      </c>
      <c r="B7" s="1">
        <v>3357364609</v>
      </c>
    </row>
    <row r="8" spans="1:2" ht="18" customHeight="1" x14ac:dyDescent="0.15">
      <c r="A8" s="6"/>
      <c r="B8" s="1"/>
    </row>
    <row r="9" spans="1:2" ht="18" customHeight="1" x14ac:dyDescent="0.15">
      <c r="A9" s="4" t="s">
        <v>10</v>
      </c>
      <c r="B9" s="26">
        <f>SUM(B6:B8)</f>
        <v>3558221378</v>
      </c>
    </row>
  </sheetData>
  <phoneticPr fontId="5"/>
  <pageMargins left="0.39370078740157483" right="0.39370078740157483" top="0.78740157480314965" bottom="0.39370078740157483" header="0.19685039370078741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87907-99A6-4378-80E7-0689C269D1A5}">
  <sheetPr>
    <pageSetUpPr fitToPage="1"/>
  </sheetPr>
  <dimension ref="A1:I23"/>
  <sheetViews>
    <sheetView zoomScaleNormal="100" workbookViewId="0">
      <selection sqref="A1:I1"/>
    </sheetView>
  </sheetViews>
  <sheetFormatPr defaultColWidth="8.875" defaultRowHeight="11.25" x14ac:dyDescent="0.15"/>
  <cols>
    <col min="1" max="1" width="30.875" style="5" customWidth="1"/>
    <col min="2" max="11" width="15.875" style="5" customWidth="1"/>
    <col min="12" max="16384" width="8.875" style="5"/>
  </cols>
  <sheetData>
    <row r="1" spans="1:9" ht="21" x14ac:dyDescent="0.15">
      <c r="A1" s="36" t="s">
        <v>132</v>
      </c>
      <c r="B1" s="36"/>
      <c r="C1" s="36"/>
      <c r="D1" s="36"/>
      <c r="E1" s="36"/>
      <c r="F1" s="36"/>
      <c r="G1" s="36"/>
      <c r="H1" s="36"/>
      <c r="I1" s="36"/>
    </row>
    <row r="2" spans="1:9" ht="13.5" x14ac:dyDescent="0.15">
      <c r="A2" s="9" t="str">
        <f>有形固定資産の明細!A2</f>
        <v>自治体名：桑名市</v>
      </c>
      <c r="B2" s="9"/>
      <c r="C2" s="9"/>
      <c r="D2" s="9"/>
      <c r="E2" s="9"/>
      <c r="F2" s="9"/>
      <c r="G2" s="9"/>
      <c r="H2" s="9"/>
      <c r="I2" s="7" t="s">
        <v>268</v>
      </c>
    </row>
    <row r="3" spans="1:9" ht="13.5" x14ac:dyDescent="0.15">
      <c r="A3" s="9" t="str">
        <f>有形固定資産の明細!A3</f>
        <v>会計：一般会計等</v>
      </c>
      <c r="B3" s="9"/>
      <c r="C3" s="9"/>
      <c r="D3" s="9"/>
      <c r="E3" s="9"/>
      <c r="F3" s="9"/>
      <c r="G3" s="9"/>
      <c r="H3" s="9"/>
      <c r="I3" s="9"/>
    </row>
    <row r="4" spans="1:9" ht="13.5" x14ac:dyDescent="0.15">
      <c r="A4" s="9"/>
      <c r="B4" s="9"/>
      <c r="C4" s="9"/>
      <c r="D4" s="9"/>
      <c r="E4" s="9"/>
      <c r="F4" s="9"/>
      <c r="G4" s="9"/>
      <c r="H4" s="9"/>
      <c r="I4" s="7" t="s">
        <v>131</v>
      </c>
    </row>
    <row r="5" spans="1:9" ht="22.5" x14ac:dyDescent="0.15">
      <c r="A5" s="20" t="s">
        <v>90</v>
      </c>
      <c r="B5" s="21" t="s">
        <v>130</v>
      </c>
      <c r="C5" s="20" t="s">
        <v>129</v>
      </c>
      <c r="D5" s="20" t="s">
        <v>128</v>
      </c>
      <c r="E5" s="20" t="s">
        <v>127</v>
      </c>
      <c r="F5" s="20" t="s">
        <v>126</v>
      </c>
      <c r="G5" s="20" t="s">
        <v>125</v>
      </c>
      <c r="H5" s="20" t="s">
        <v>124</v>
      </c>
      <c r="I5" s="20" t="s">
        <v>10</v>
      </c>
    </row>
    <row r="6" spans="1:9" ht="18" customHeight="1" x14ac:dyDescent="0.15">
      <c r="A6" s="6" t="s">
        <v>123</v>
      </c>
      <c r="B6" s="1">
        <v>14697798947</v>
      </c>
      <c r="C6" s="1">
        <v>33752291619</v>
      </c>
      <c r="D6" s="1">
        <v>3217931092</v>
      </c>
      <c r="E6" s="1">
        <v>2606679052</v>
      </c>
      <c r="F6" s="1">
        <v>2211252136</v>
      </c>
      <c r="G6" s="1">
        <v>4731193340</v>
      </c>
      <c r="H6" s="1">
        <v>7014572007</v>
      </c>
      <c r="I6" s="1">
        <v>68231718193</v>
      </c>
    </row>
    <row r="7" spans="1:9" ht="18" customHeight="1" x14ac:dyDescent="0.15">
      <c r="A7" s="6" t="s">
        <v>117</v>
      </c>
      <c r="B7" s="1">
        <v>12984507570</v>
      </c>
      <c r="C7" s="1">
        <v>20056239074</v>
      </c>
      <c r="D7" s="1">
        <v>1608922993</v>
      </c>
      <c r="E7" s="1">
        <v>1353471072</v>
      </c>
      <c r="F7" s="1">
        <v>1862791841</v>
      </c>
      <c r="G7" s="1">
        <v>913712775</v>
      </c>
      <c r="H7" s="1">
        <v>2537246386</v>
      </c>
      <c r="I7" s="1">
        <v>41316891711</v>
      </c>
    </row>
    <row r="8" spans="1:9" ht="18" customHeight="1" x14ac:dyDescent="0.15">
      <c r="A8" s="6" t="s">
        <v>122</v>
      </c>
      <c r="B8" s="1" t="s">
        <v>113</v>
      </c>
      <c r="C8" s="1" t="s">
        <v>113</v>
      </c>
      <c r="D8" s="1" t="s">
        <v>113</v>
      </c>
      <c r="E8" s="1" t="s">
        <v>113</v>
      </c>
      <c r="F8" s="1" t="s">
        <v>113</v>
      </c>
      <c r="G8" s="1" t="s">
        <v>113</v>
      </c>
      <c r="H8" s="1" t="s">
        <v>113</v>
      </c>
      <c r="I8" s="1" t="s">
        <v>113</v>
      </c>
    </row>
    <row r="9" spans="1:9" ht="18" customHeight="1" x14ac:dyDescent="0.15">
      <c r="A9" s="6" t="s">
        <v>116</v>
      </c>
      <c r="B9" s="1">
        <v>1289314955</v>
      </c>
      <c r="C9" s="1">
        <v>11344493064</v>
      </c>
      <c r="D9" s="1">
        <v>1587013831</v>
      </c>
      <c r="E9" s="1">
        <v>1054455938</v>
      </c>
      <c r="F9" s="1">
        <v>325579011</v>
      </c>
      <c r="G9" s="1">
        <v>3162625191</v>
      </c>
      <c r="H9" s="1">
        <v>4401617388</v>
      </c>
      <c r="I9" s="1">
        <v>23165099378</v>
      </c>
    </row>
    <row r="10" spans="1:9" ht="18" customHeight="1" x14ac:dyDescent="0.15">
      <c r="A10" s="6" t="s">
        <v>115</v>
      </c>
      <c r="B10" s="1">
        <v>420412422</v>
      </c>
      <c r="C10" s="1">
        <v>145880313</v>
      </c>
      <c r="D10" s="1">
        <v>21994268</v>
      </c>
      <c r="E10" s="1">
        <v>189248042</v>
      </c>
      <c r="F10" s="1">
        <v>22881284</v>
      </c>
      <c r="G10" s="1">
        <v>571366072</v>
      </c>
      <c r="H10" s="1">
        <v>53869711</v>
      </c>
      <c r="I10" s="1">
        <v>1425652112</v>
      </c>
    </row>
    <row r="11" spans="1:9" ht="18" customHeight="1" x14ac:dyDescent="0.15">
      <c r="A11" s="6" t="s">
        <v>121</v>
      </c>
      <c r="B11" s="1" t="s">
        <v>113</v>
      </c>
      <c r="C11" s="1" t="s">
        <v>113</v>
      </c>
      <c r="D11" s="1" t="s">
        <v>113</v>
      </c>
      <c r="E11" s="1" t="s">
        <v>113</v>
      </c>
      <c r="F11" s="1" t="s">
        <v>113</v>
      </c>
      <c r="G11" s="1">
        <v>2</v>
      </c>
      <c r="H11" s="1">
        <v>2</v>
      </c>
      <c r="I11" s="1">
        <v>4</v>
      </c>
    </row>
    <row r="12" spans="1:9" ht="18" customHeight="1" x14ac:dyDescent="0.15">
      <c r="A12" s="6" t="s">
        <v>120</v>
      </c>
      <c r="B12" s="1" t="s">
        <v>113</v>
      </c>
      <c r="C12" s="1" t="s">
        <v>113</v>
      </c>
      <c r="D12" s="1" t="s">
        <v>113</v>
      </c>
      <c r="E12" s="1" t="s">
        <v>113</v>
      </c>
      <c r="F12" s="1" t="s">
        <v>113</v>
      </c>
      <c r="G12" s="1" t="s">
        <v>113</v>
      </c>
      <c r="H12" s="1" t="s">
        <v>113</v>
      </c>
      <c r="I12" s="1" t="s">
        <v>113</v>
      </c>
    </row>
    <row r="13" spans="1:9" ht="18" customHeight="1" x14ac:dyDescent="0.15">
      <c r="A13" s="6" t="s">
        <v>119</v>
      </c>
      <c r="B13" s="1" t="s">
        <v>113</v>
      </c>
      <c r="C13" s="1" t="s">
        <v>113</v>
      </c>
      <c r="D13" s="1" t="s">
        <v>113</v>
      </c>
      <c r="E13" s="1" t="s">
        <v>113</v>
      </c>
      <c r="F13" s="1" t="s">
        <v>113</v>
      </c>
      <c r="G13" s="1" t="s">
        <v>113</v>
      </c>
      <c r="H13" s="1" t="s">
        <v>113</v>
      </c>
      <c r="I13" s="1" t="s">
        <v>113</v>
      </c>
    </row>
    <row r="14" spans="1:9" ht="18" customHeight="1" x14ac:dyDescent="0.15">
      <c r="A14" s="6" t="s">
        <v>61</v>
      </c>
      <c r="B14" s="1">
        <v>3564000</v>
      </c>
      <c r="C14" s="1">
        <v>71619768</v>
      </c>
      <c r="D14" s="1" t="s">
        <v>113</v>
      </c>
      <c r="E14" s="1">
        <v>9504000</v>
      </c>
      <c r="F14" s="1" t="s">
        <v>113</v>
      </c>
      <c r="G14" s="1" t="s">
        <v>113</v>
      </c>
      <c r="H14" s="1">
        <v>6635420</v>
      </c>
      <c r="I14" s="1">
        <v>91323188</v>
      </c>
    </row>
    <row r="15" spans="1:9" ht="18" customHeight="1" x14ac:dyDescent="0.15">
      <c r="A15" s="6" t="s">
        <v>114</v>
      </c>
      <c r="B15" s="1" t="s">
        <v>113</v>
      </c>
      <c r="C15" s="1">
        <v>2134059400</v>
      </c>
      <c r="D15" s="1" t="s">
        <v>113</v>
      </c>
      <c r="E15" s="1" t="s">
        <v>113</v>
      </c>
      <c r="F15" s="1" t="s">
        <v>113</v>
      </c>
      <c r="G15" s="1">
        <v>83489300</v>
      </c>
      <c r="H15" s="1">
        <v>15203100</v>
      </c>
      <c r="I15" s="1">
        <v>2232751800</v>
      </c>
    </row>
    <row r="16" spans="1:9" ht="18" customHeight="1" x14ac:dyDescent="0.15">
      <c r="A16" s="6" t="s">
        <v>118</v>
      </c>
      <c r="B16" s="1">
        <v>33843932391</v>
      </c>
      <c r="C16" s="1">
        <v>321757457</v>
      </c>
      <c r="D16" s="1">
        <v>567304643</v>
      </c>
      <c r="E16" s="1" t="s">
        <v>113</v>
      </c>
      <c r="F16" s="1">
        <v>144726879</v>
      </c>
      <c r="G16" s="1">
        <v>1735746279</v>
      </c>
      <c r="H16" s="1">
        <v>768482</v>
      </c>
      <c r="I16" s="1">
        <v>36614236131</v>
      </c>
    </row>
    <row r="17" spans="1:9" ht="18" customHeight="1" x14ac:dyDescent="0.15">
      <c r="A17" s="6" t="s">
        <v>117</v>
      </c>
      <c r="B17" s="1">
        <v>13188251287</v>
      </c>
      <c r="C17" s="1" t="s">
        <v>113</v>
      </c>
      <c r="D17" s="1">
        <v>562197120</v>
      </c>
      <c r="E17" s="1" t="s">
        <v>113</v>
      </c>
      <c r="F17" s="1">
        <v>2920819</v>
      </c>
      <c r="G17" s="1">
        <v>418103709</v>
      </c>
      <c r="H17" s="1" t="s">
        <v>113</v>
      </c>
      <c r="I17" s="1">
        <v>14171472935</v>
      </c>
    </row>
    <row r="18" spans="1:9" ht="18" customHeight="1" x14ac:dyDescent="0.15">
      <c r="A18" s="6" t="s">
        <v>116</v>
      </c>
      <c r="B18" s="1">
        <v>2471586161</v>
      </c>
      <c r="C18" s="1">
        <v>3919701</v>
      </c>
      <c r="D18" s="1" t="s">
        <v>113</v>
      </c>
      <c r="E18" s="1" t="s">
        <v>113</v>
      </c>
      <c r="F18" s="1">
        <v>13453000</v>
      </c>
      <c r="G18" s="1">
        <v>189496849</v>
      </c>
      <c r="H18" s="1" t="s">
        <v>113</v>
      </c>
      <c r="I18" s="1">
        <v>2678455711</v>
      </c>
    </row>
    <row r="19" spans="1:9" ht="18" customHeight="1" x14ac:dyDescent="0.15">
      <c r="A19" s="6" t="s">
        <v>115</v>
      </c>
      <c r="B19" s="1">
        <v>18121394943</v>
      </c>
      <c r="C19" s="1">
        <v>317837756</v>
      </c>
      <c r="D19" s="1">
        <v>5107523</v>
      </c>
      <c r="E19" s="1" t="s">
        <v>113</v>
      </c>
      <c r="F19" s="1">
        <v>128353060</v>
      </c>
      <c r="G19" s="1">
        <v>1128145721</v>
      </c>
      <c r="H19" s="1">
        <v>768482</v>
      </c>
      <c r="I19" s="1">
        <v>19701607485</v>
      </c>
    </row>
    <row r="20" spans="1:9" ht="18" customHeight="1" x14ac:dyDescent="0.15">
      <c r="A20" s="6" t="s">
        <v>61</v>
      </c>
      <c r="B20" s="1" t="s">
        <v>113</v>
      </c>
      <c r="C20" s="1" t="s">
        <v>113</v>
      </c>
      <c r="D20" s="1" t="s">
        <v>113</v>
      </c>
      <c r="E20" s="1" t="s">
        <v>113</v>
      </c>
      <c r="F20" s="1" t="s">
        <v>113</v>
      </c>
      <c r="G20" s="1" t="s">
        <v>113</v>
      </c>
      <c r="H20" s="1" t="s">
        <v>113</v>
      </c>
      <c r="I20" s="1" t="s">
        <v>113</v>
      </c>
    </row>
    <row r="21" spans="1:9" ht="18" customHeight="1" x14ac:dyDescent="0.15">
      <c r="A21" s="6" t="s">
        <v>114</v>
      </c>
      <c r="B21" s="1">
        <v>62700000</v>
      </c>
      <c r="C21" s="1" t="s">
        <v>113</v>
      </c>
      <c r="D21" s="1" t="s">
        <v>113</v>
      </c>
      <c r="E21" s="1" t="s">
        <v>113</v>
      </c>
      <c r="F21" s="1" t="s">
        <v>113</v>
      </c>
      <c r="G21" s="1" t="s">
        <v>113</v>
      </c>
      <c r="H21" s="1" t="s">
        <v>113</v>
      </c>
      <c r="I21" s="1">
        <v>62700000</v>
      </c>
    </row>
    <row r="22" spans="1:9" ht="18" customHeight="1" x14ac:dyDescent="0.15">
      <c r="A22" s="6" t="s">
        <v>112</v>
      </c>
      <c r="B22" s="1">
        <v>100631845</v>
      </c>
      <c r="C22" s="1">
        <v>580025650</v>
      </c>
      <c r="D22" s="1">
        <v>25395443</v>
      </c>
      <c r="E22" s="1">
        <v>3197722</v>
      </c>
      <c r="F22" s="1">
        <v>9562417</v>
      </c>
      <c r="G22" s="1">
        <v>682888036</v>
      </c>
      <c r="H22" s="1">
        <v>91609506</v>
      </c>
      <c r="I22" s="1">
        <v>1493310619</v>
      </c>
    </row>
    <row r="23" spans="1:9" ht="18" customHeight="1" x14ac:dyDescent="0.15">
      <c r="A23" s="6" t="s">
        <v>10</v>
      </c>
      <c r="B23" s="1">
        <v>48642363183</v>
      </c>
      <c r="C23" s="1">
        <v>34654074726</v>
      </c>
      <c r="D23" s="1">
        <v>3810631178</v>
      </c>
      <c r="E23" s="1">
        <v>2609876774</v>
      </c>
      <c r="F23" s="1">
        <v>2365541432</v>
      </c>
      <c r="G23" s="1">
        <v>7149827655</v>
      </c>
      <c r="H23" s="1">
        <v>7106949995</v>
      </c>
      <c r="I23" s="1">
        <v>106339264943</v>
      </c>
    </row>
  </sheetData>
  <mergeCells count="1">
    <mergeCell ref="A1:I1"/>
  </mergeCells>
  <phoneticPr fontId="5"/>
  <pageMargins left="0.39370078740157483" right="0.39370078740157483" top="0.78740157480314965" bottom="0.39370078740157483" header="0.19685039370078741" footer="0.19685039370078741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3"/>
  <sheetViews>
    <sheetView zoomScaleNormal="100" workbookViewId="0"/>
  </sheetViews>
  <sheetFormatPr defaultColWidth="8.875" defaultRowHeight="11.25" x14ac:dyDescent="0.15"/>
  <cols>
    <col min="1" max="1" width="37.5" style="5" customWidth="1"/>
    <col min="2" max="11" width="15.375" style="5" customWidth="1"/>
    <col min="12" max="16384" width="8.875" style="5"/>
  </cols>
  <sheetData>
    <row r="1" spans="1:11" ht="21" x14ac:dyDescent="0.2">
      <c r="A1" s="8" t="s">
        <v>0</v>
      </c>
    </row>
    <row r="2" spans="1:11" ht="13.5" x14ac:dyDescent="0.15">
      <c r="A2" s="9" t="str">
        <f>有形固定資産の明細!A2</f>
        <v>自治体名：桑名市</v>
      </c>
      <c r="K2" s="7" t="s">
        <v>268</v>
      </c>
    </row>
    <row r="3" spans="1:11" ht="13.5" x14ac:dyDescent="0.15">
      <c r="A3" s="9" t="str">
        <f>有形固定資産の明細!A3</f>
        <v>会計：一般会計等</v>
      </c>
    </row>
    <row r="5" spans="1:11" ht="13.5" x14ac:dyDescent="0.15">
      <c r="A5" s="14" t="s">
        <v>1</v>
      </c>
      <c r="H5" s="7" t="s">
        <v>173</v>
      </c>
    </row>
    <row r="6" spans="1:11" ht="37.5" customHeight="1" x14ac:dyDescent="0.15">
      <c r="A6" s="2" t="s">
        <v>2</v>
      </c>
      <c r="B6" s="3" t="s">
        <v>3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8</v>
      </c>
      <c r="H6" s="3" t="s">
        <v>9</v>
      </c>
    </row>
    <row r="7" spans="1:11" ht="18" customHeight="1" x14ac:dyDescent="0.15">
      <c r="A7" s="6" t="s">
        <v>149</v>
      </c>
      <c r="B7" s="1"/>
      <c r="C7" s="1"/>
      <c r="D7" s="1"/>
      <c r="E7" s="1"/>
      <c r="F7" s="1"/>
      <c r="G7" s="1"/>
      <c r="H7" s="1"/>
    </row>
    <row r="8" spans="1:11" ht="18" customHeight="1" x14ac:dyDescent="0.15">
      <c r="A8" s="4" t="s">
        <v>10</v>
      </c>
      <c r="B8" s="1"/>
      <c r="C8" s="1"/>
      <c r="D8" s="1"/>
      <c r="E8" s="1"/>
      <c r="F8" s="1"/>
      <c r="G8" s="1"/>
      <c r="H8" s="1"/>
    </row>
    <row r="10" spans="1:11" ht="13.5" x14ac:dyDescent="0.15">
      <c r="A10" s="14" t="s">
        <v>11</v>
      </c>
      <c r="J10" s="7" t="s">
        <v>173</v>
      </c>
    </row>
    <row r="11" spans="1:11" ht="37.5" customHeight="1" x14ac:dyDescent="0.15">
      <c r="A11" s="2" t="s">
        <v>12</v>
      </c>
      <c r="B11" s="3" t="s">
        <v>13</v>
      </c>
      <c r="C11" s="3" t="s">
        <v>14</v>
      </c>
      <c r="D11" s="3" t="s">
        <v>15</v>
      </c>
      <c r="E11" s="3" t="s">
        <v>16</v>
      </c>
      <c r="F11" s="3" t="s">
        <v>17</v>
      </c>
      <c r="G11" s="3" t="s">
        <v>18</v>
      </c>
      <c r="H11" s="3" t="s">
        <v>19</v>
      </c>
      <c r="I11" s="3" t="s">
        <v>20</v>
      </c>
      <c r="J11" s="3" t="s">
        <v>9</v>
      </c>
    </row>
    <row r="12" spans="1:11" ht="18" customHeight="1" x14ac:dyDescent="0.15">
      <c r="A12" s="6" t="s">
        <v>150</v>
      </c>
      <c r="B12" s="1">
        <v>5256796751</v>
      </c>
      <c r="C12" s="1">
        <v>16403141040</v>
      </c>
      <c r="D12" s="1">
        <v>15870044391</v>
      </c>
      <c r="E12" s="1">
        <f>C12-D12</f>
        <v>533096649</v>
      </c>
      <c r="F12" s="1">
        <v>5256796751</v>
      </c>
      <c r="G12" s="27">
        <f>B12/F12</f>
        <v>1</v>
      </c>
      <c r="H12" s="1">
        <f>E12*G12</f>
        <v>533096649</v>
      </c>
      <c r="I12" s="1">
        <v>4723700102</v>
      </c>
      <c r="J12" s="1">
        <v>5256796751</v>
      </c>
    </row>
    <row r="13" spans="1:11" ht="18" customHeight="1" x14ac:dyDescent="0.15">
      <c r="A13" s="6" t="s">
        <v>151</v>
      </c>
      <c r="B13" s="1">
        <v>3105850314</v>
      </c>
      <c r="C13" s="1">
        <v>25836843620</v>
      </c>
      <c r="D13" s="1">
        <v>15258572087</v>
      </c>
      <c r="E13" s="1">
        <f t="shared" ref="E13:E14" si="0">C13-D13</f>
        <v>10578271533</v>
      </c>
      <c r="F13" s="1">
        <v>8346387285</v>
      </c>
      <c r="G13" s="27">
        <f t="shared" ref="G13:G14" si="1">B13/F13</f>
        <v>0.37211912267500297</v>
      </c>
      <c r="H13" s="1">
        <f t="shared" ref="H13:H14" si="2">E13*G13</f>
        <v>3936377122.2779188</v>
      </c>
      <c r="I13" s="1">
        <v>0</v>
      </c>
      <c r="J13" s="1">
        <v>0</v>
      </c>
    </row>
    <row r="14" spans="1:11" ht="18" customHeight="1" x14ac:dyDescent="0.15">
      <c r="A14" s="6" t="s">
        <v>152</v>
      </c>
      <c r="B14" s="1">
        <v>3066636501</v>
      </c>
      <c r="C14" s="1">
        <v>81628472157</v>
      </c>
      <c r="D14" s="1">
        <v>73062691090</v>
      </c>
      <c r="E14" s="1">
        <f t="shared" si="0"/>
        <v>8565781067</v>
      </c>
      <c r="F14" s="1">
        <v>6792834855</v>
      </c>
      <c r="G14" s="27">
        <f t="shared" si="1"/>
        <v>0.4514516496367848</v>
      </c>
      <c r="H14" s="1">
        <f t="shared" si="2"/>
        <v>3867035993.1246886</v>
      </c>
      <c r="I14" s="1">
        <v>0</v>
      </c>
      <c r="J14" s="1">
        <v>0</v>
      </c>
    </row>
    <row r="15" spans="1:11" ht="18" customHeight="1" x14ac:dyDescent="0.15">
      <c r="A15" s="4" t="s">
        <v>10</v>
      </c>
      <c r="B15" s="1">
        <f>SUM(B12:B14)</f>
        <v>11429283566</v>
      </c>
      <c r="C15" s="1"/>
      <c r="D15" s="1"/>
      <c r="E15" s="1"/>
      <c r="F15" s="1"/>
      <c r="G15" s="1"/>
      <c r="H15" s="1"/>
      <c r="I15" s="1">
        <f>SUM(I12:I14)</f>
        <v>4723700102</v>
      </c>
      <c r="J15" s="1">
        <f>SUM(J12:J14)</f>
        <v>5256796751</v>
      </c>
    </row>
    <row r="16" spans="1:11" ht="18" customHeight="1" x14ac:dyDescent="0.15">
      <c r="A16" s="34" t="s">
        <v>264</v>
      </c>
      <c r="B16" s="33"/>
      <c r="C16" s="33"/>
      <c r="D16" s="33"/>
      <c r="E16" s="33"/>
      <c r="F16" s="33"/>
      <c r="G16" s="33"/>
      <c r="H16" s="33"/>
      <c r="I16" s="33"/>
      <c r="J16" s="33"/>
    </row>
    <row r="18" spans="1:11" ht="13.5" x14ac:dyDescent="0.15">
      <c r="A18" s="14" t="s">
        <v>21</v>
      </c>
      <c r="K18" s="7" t="s">
        <v>173</v>
      </c>
    </row>
    <row r="19" spans="1:11" ht="37.5" customHeight="1" x14ac:dyDescent="0.15">
      <c r="A19" s="2" t="s">
        <v>12</v>
      </c>
      <c r="B19" s="3" t="s">
        <v>22</v>
      </c>
      <c r="C19" s="3" t="s">
        <v>14</v>
      </c>
      <c r="D19" s="3" t="s">
        <v>15</v>
      </c>
      <c r="E19" s="3" t="s">
        <v>16</v>
      </c>
      <c r="F19" s="3" t="s">
        <v>17</v>
      </c>
      <c r="G19" s="3" t="s">
        <v>18</v>
      </c>
      <c r="H19" s="3" t="s">
        <v>19</v>
      </c>
      <c r="I19" s="3" t="s">
        <v>23</v>
      </c>
      <c r="J19" s="3" t="s">
        <v>24</v>
      </c>
      <c r="K19" s="3" t="s">
        <v>9</v>
      </c>
    </row>
    <row r="20" spans="1:11" ht="18" customHeight="1" x14ac:dyDescent="0.15">
      <c r="A20" s="6" t="s">
        <v>153</v>
      </c>
      <c r="B20" s="1">
        <v>15000000</v>
      </c>
      <c r="C20" s="1">
        <v>44705105000</v>
      </c>
      <c r="D20" s="1">
        <v>30721598000</v>
      </c>
      <c r="E20" s="1">
        <f t="shared" ref="E20:E42" si="3">C20-D20</f>
        <v>13983507000</v>
      </c>
      <c r="F20" s="1">
        <v>1200000000</v>
      </c>
      <c r="G20" s="27">
        <f>B20/F20</f>
        <v>1.2500000000000001E-2</v>
      </c>
      <c r="H20" s="1">
        <f>E20*G20</f>
        <v>174793837.5</v>
      </c>
      <c r="I20" s="1">
        <v>0</v>
      </c>
      <c r="J20" s="1">
        <f>B20</f>
        <v>15000000</v>
      </c>
      <c r="K20" s="1">
        <v>15000000</v>
      </c>
    </row>
    <row r="21" spans="1:11" ht="18" customHeight="1" x14ac:dyDescent="0.15">
      <c r="A21" s="6" t="s">
        <v>154</v>
      </c>
      <c r="B21" s="1">
        <v>5280000</v>
      </c>
      <c r="C21" s="1">
        <v>6455326292</v>
      </c>
      <c r="D21" s="1">
        <v>2509537452</v>
      </c>
      <c r="E21" s="1">
        <f t="shared" si="3"/>
        <v>3945788840</v>
      </c>
      <c r="F21" s="1">
        <v>2835820000</v>
      </c>
      <c r="G21" s="27">
        <f t="shared" ref="G21:G22" si="4">B21/F21</f>
        <v>1.86189532480905E-3</v>
      </c>
      <c r="H21" s="1">
        <f t="shared" ref="H21:H42" si="5">E21*G21</f>
        <v>7346645.793879725</v>
      </c>
      <c r="I21" s="1">
        <v>0</v>
      </c>
      <c r="J21" s="1">
        <f t="shared" ref="J21:J42" si="6">B21-I21</f>
        <v>5280000</v>
      </c>
      <c r="K21" s="1">
        <v>5280000</v>
      </c>
    </row>
    <row r="22" spans="1:11" ht="18" customHeight="1" x14ac:dyDescent="0.15">
      <c r="A22" s="6" t="s">
        <v>155</v>
      </c>
      <c r="B22" s="1">
        <v>3600000</v>
      </c>
      <c r="C22" s="1">
        <v>97577855000</v>
      </c>
      <c r="D22" s="1">
        <v>37637805000</v>
      </c>
      <c r="E22" s="1">
        <f t="shared" si="3"/>
        <v>59940050000</v>
      </c>
      <c r="F22" s="1">
        <v>46601650000</v>
      </c>
      <c r="G22" s="27">
        <f t="shared" si="4"/>
        <v>7.7250483620215158E-5</v>
      </c>
      <c r="H22" s="1">
        <f t="shared" si="5"/>
        <v>4630397.8507198775</v>
      </c>
      <c r="I22" s="1">
        <v>0</v>
      </c>
      <c r="J22" s="1">
        <f t="shared" si="6"/>
        <v>3600000</v>
      </c>
      <c r="K22" s="1">
        <v>3600000</v>
      </c>
    </row>
    <row r="23" spans="1:11" ht="17.25" customHeight="1" x14ac:dyDescent="0.15">
      <c r="A23" s="6" t="s">
        <v>156</v>
      </c>
      <c r="B23" s="1">
        <v>740000</v>
      </c>
      <c r="C23" s="1">
        <v>5707034345</v>
      </c>
      <c r="D23" s="1">
        <v>5382435882</v>
      </c>
      <c r="E23" s="1">
        <f t="shared" si="3"/>
        <v>324598463</v>
      </c>
      <c r="F23" s="1">
        <v>0</v>
      </c>
      <c r="G23" s="27" t="s">
        <v>113</v>
      </c>
      <c r="H23" s="1" t="s">
        <v>262</v>
      </c>
      <c r="I23" s="1">
        <v>0</v>
      </c>
      <c r="J23" s="1">
        <f t="shared" si="6"/>
        <v>740000</v>
      </c>
      <c r="K23" s="1">
        <v>740000</v>
      </c>
    </row>
    <row r="24" spans="1:11" ht="18" customHeight="1" x14ac:dyDescent="0.15">
      <c r="A24" s="6" t="s">
        <v>157</v>
      </c>
      <c r="B24" s="1">
        <v>100000</v>
      </c>
      <c r="C24" s="1">
        <v>660549825</v>
      </c>
      <c r="D24" s="1">
        <v>219626152</v>
      </c>
      <c r="E24" s="1">
        <f t="shared" si="3"/>
        <v>440923673</v>
      </c>
      <c r="F24" s="1">
        <v>0</v>
      </c>
      <c r="G24" s="27" t="s">
        <v>113</v>
      </c>
      <c r="H24" s="1" t="s">
        <v>262</v>
      </c>
      <c r="I24" s="1">
        <v>0</v>
      </c>
      <c r="J24" s="1">
        <f t="shared" si="6"/>
        <v>100000</v>
      </c>
      <c r="K24" s="1">
        <v>100000</v>
      </c>
    </row>
    <row r="25" spans="1:11" ht="18" customHeight="1" x14ac:dyDescent="0.15">
      <c r="A25" s="6" t="s">
        <v>158</v>
      </c>
      <c r="B25" s="1">
        <v>850000</v>
      </c>
      <c r="C25" s="1">
        <v>591597923</v>
      </c>
      <c r="D25" s="1">
        <v>437763534</v>
      </c>
      <c r="E25" s="1">
        <f t="shared" si="3"/>
        <v>153834389</v>
      </c>
      <c r="F25" s="1">
        <v>57330611</v>
      </c>
      <c r="G25" s="27">
        <f>B25/F25</f>
        <v>1.4826285385306639E-2</v>
      </c>
      <c r="H25" s="1">
        <f t="shared" si="5"/>
        <v>2280792.5533882761</v>
      </c>
      <c r="I25" s="1">
        <v>0</v>
      </c>
      <c r="J25" s="1">
        <f t="shared" si="6"/>
        <v>850000</v>
      </c>
      <c r="K25" s="1">
        <v>850000</v>
      </c>
    </row>
    <row r="26" spans="1:11" ht="18" customHeight="1" x14ac:dyDescent="0.15">
      <c r="A26" s="6" t="s">
        <v>159</v>
      </c>
      <c r="B26" s="1">
        <v>9900000</v>
      </c>
      <c r="C26" s="1">
        <v>23893823000000</v>
      </c>
      <c r="D26" s="1">
        <v>23444803000000</v>
      </c>
      <c r="E26" s="1">
        <f t="shared" si="3"/>
        <v>449020000000</v>
      </c>
      <c r="F26" s="1">
        <v>16602000000</v>
      </c>
      <c r="G26" s="27">
        <f t="shared" ref="G26:G42" si="7">B26/F26</f>
        <v>5.9631369714492231E-4</v>
      </c>
      <c r="H26" s="1">
        <f t="shared" si="5"/>
        <v>267756776.29201302</v>
      </c>
      <c r="I26" s="1">
        <v>0</v>
      </c>
      <c r="J26" s="1">
        <f t="shared" si="6"/>
        <v>9900000</v>
      </c>
      <c r="K26" s="1">
        <v>9900000</v>
      </c>
    </row>
    <row r="27" spans="1:11" ht="18" customHeight="1" x14ac:dyDescent="0.15">
      <c r="A27" s="6" t="s">
        <v>160</v>
      </c>
      <c r="B27" s="1">
        <v>45000000</v>
      </c>
      <c r="C27" s="1">
        <v>553314286</v>
      </c>
      <c r="D27" s="1">
        <v>1006909936</v>
      </c>
      <c r="E27" s="1">
        <f t="shared" si="3"/>
        <v>-453595650</v>
      </c>
      <c r="F27" s="1">
        <v>300000000</v>
      </c>
      <c r="G27" s="27">
        <f t="shared" si="7"/>
        <v>0.15</v>
      </c>
      <c r="H27" s="1" t="s">
        <v>113</v>
      </c>
      <c r="I27" s="1">
        <v>45000000</v>
      </c>
      <c r="J27" s="1">
        <f t="shared" si="6"/>
        <v>0</v>
      </c>
      <c r="K27" s="1">
        <v>45000000</v>
      </c>
    </row>
    <row r="28" spans="1:11" ht="18" customHeight="1" x14ac:dyDescent="0.15">
      <c r="A28" s="6" t="s">
        <v>161</v>
      </c>
      <c r="B28" s="1">
        <v>2350000</v>
      </c>
      <c r="C28" s="1">
        <v>448822435</v>
      </c>
      <c r="D28" s="1">
        <v>438498941</v>
      </c>
      <c r="E28" s="1">
        <f t="shared" si="3"/>
        <v>10323494</v>
      </c>
      <c r="F28" s="1">
        <v>10000000</v>
      </c>
      <c r="G28" s="27">
        <f t="shared" si="7"/>
        <v>0.23499999999999999</v>
      </c>
      <c r="H28" s="1">
        <f>E28*G28</f>
        <v>2426021.09</v>
      </c>
      <c r="I28" s="1">
        <v>0</v>
      </c>
      <c r="J28" s="1">
        <f t="shared" si="6"/>
        <v>2350000</v>
      </c>
      <c r="K28" s="1">
        <v>2350000</v>
      </c>
    </row>
    <row r="29" spans="1:11" ht="18" customHeight="1" x14ac:dyDescent="0.15">
      <c r="A29" s="6" t="s">
        <v>162</v>
      </c>
      <c r="B29" s="1">
        <v>9000000</v>
      </c>
      <c r="C29" s="1">
        <v>2623613738</v>
      </c>
      <c r="D29" s="1">
        <v>2222380550</v>
      </c>
      <c r="E29" s="1">
        <f t="shared" si="3"/>
        <v>401233188</v>
      </c>
      <c r="F29" s="1">
        <v>50000000</v>
      </c>
      <c r="G29" s="27">
        <f t="shared" si="7"/>
        <v>0.18</v>
      </c>
      <c r="H29" s="1">
        <f t="shared" si="5"/>
        <v>72221973.840000004</v>
      </c>
      <c r="I29" s="1">
        <v>0</v>
      </c>
      <c r="J29" s="1">
        <f t="shared" si="6"/>
        <v>9000000</v>
      </c>
      <c r="K29" s="1">
        <v>9000000</v>
      </c>
    </row>
    <row r="30" spans="1:11" ht="18" customHeight="1" x14ac:dyDescent="0.15">
      <c r="A30" s="6" t="s">
        <v>163</v>
      </c>
      <c r="B30" s="1">
        <v>92108000</v>
      </c>
      <c r="C30" s="1">
        <v>61419075385</v>
      </c>
      <c r="D30" s="1">
        <v>17947749635</v>
      </c>
      <c r="E30" s="1">
        <f t="shared" si="3"/>
        <v>43471325750</v>
      </c>
      <c r="F30" s="1">
        <v>31230084542</v>
      </c>
      <c r="G30" s="27">
        <f t="shared" si="7"/>
        <v>2.9493355958139628E-3</v>
      </c>
      <c r="H30" s="1">
        <f>E30*G30</f>
        <v>128211528.43169911</v>
      </c>
      <c r="I30" s="1">
        <v>0</v>
      </c>
      <c r="J30" s="1">
        <f t="shared" si="6"/>
        <v>92108000</v>
      </c>
      <c r="K30" s="1">
        <v>92108000</v>
      </c>
    </row>
    <row r="31" spans="1:11" ht="18" customHeight="1" x14ac:dyDescent="0.15">
      <c r="A31" s="6" t="s">
        <v>164</v>
      </c>
      <c r="B31" s="1">
        <v>150000</v>
      </c>
      <c r="C31" s="1">
        <v>147530098</v>
      </c>
      <c r="D31" s="1">
        <v>0</v>
      </c>
      <c r="E31" s="1">
        <f t="shared" si="3"/>
        <v>147530098</v>
      </c>
      <c r="F31" s="1">
        <v>135890000</v>
      </c>
      <c r="G31" s="27">
        <f t="shared" si="7"/>
        <v>1.1038339833689013E-3</v>
      </c>
      <c r="H31" s="1">
        <f t="shared" si="5"/>
        <v>162848.73574214437</v>
      </c>
      <c r="I31" s="1">
        <v>0</v>
      </c>
      <c r="J31" s="1">
        <f t="shared" si="6"/>
        <v>150000</v>
      </c>
      <c r="K31" s="1">
        <v>150000</v>
      </c>
    </row>
    <row r="32" spans="1:11" ht="18" customHeight="1" x14ac:dyDescent="0.15">
      <c r="A32" s="6" t="s">
        <v>165</v>
      </c>
      <c r="B32" s="1">
        <v>18010000</v>
      </c>
      <c r="C32" s="1">
        <v>4455603166</v>
      </c>
      <c r="D32" s="1">
        <v>132830396</v>
      </c>
      <c r="E32" s="1">
        <f t="shared" si="3"/>
        <v>4322772770</v>
      </c>
      <c r="F32" s="1">
        <v>2361242093</v>
      </c>
      <c r="G32" s="27">
        <f t="shared" si="7"/>
        <v>7.6273415815309199E-3</v>
      </c>
      <c r="H32" s="1">
        <f t="shared" si="5"/>
        <v>32971264.496130597</v>
      </c>
      <c r="I32" s="1">
        <v>0</v>
      </c>
      <c r="J32" s="1">
        <f t="shared" si="6"/>
        <v>18010000</v>
      </c>
      <c r="K32" s="1">
        <v>18010000</v>
      </c>
    </row>
    <row r="33" spans="1:11" ht="18" customHeight="1" x14ac:dyDescent="0.15">
      <c r="A33" s="6" t="s">
        <v>166</v>
      </c>
      <c r="B33" s="1">
        <v>240000</v>
      </c>
      <c r="C33" s="1">
        <v>71308018</v>
      </c>
      <c r="D33" s="1">
        <v>23212672</v>
      </c>
      <c r="E33" s="1">
        <f t="shared" si="3"/>
        <v>48095346</v>
      </c>
      <c r="F33" s="1">
        <v>10416339</v>
      </c>
      <c r="G33" s="27">
        <f t="shared" si="7"/>
        <v>2.3040724769038335E-2</v>
      </c>
      <c r="H33" s="1">
        <f t="shared" si="5"/>
        <v>1108151.6298576689</v>
      </c>
      <c r="I33" s="1">
        <v>0</v>
      </c>
      <c r="J33" s="1">
        <f t="shared" si="6"/>
        <v>240000</v>
      </c>
      <c r="K33" s="1">
        <v>240000</v>
      </c>
    </row>
    <row r="34" spans="1:11" ht="18" customHeight="1" x14ac:dyDescent="0.15">
      <c r="A34" s="6" t="s">
        <v>167</v>
      </c>
      <c r="B34" s="1">
        <v>3414456</v>
      </c>
      <c r="C34" s="1">
        <v>345489184</v>
      </c>
      <c r="D34" s="1">
        <v>7666514</v>
      </c>
      <c r="E34" s="1">
        <f t="shared" si="3"/>
        <v>337822670</v>
      </c>
      <c r="F34" s="1">
        <v>298980300</v>
      </c>
      <c r="G34" s="27">
        <f>B34/F34</f>
        <v>1.1420337727937258E-2</v>
      </c>
      <c r="H34" s="1">
        <f t="shared" si="5"/>
        <v>3858048.9835534981</v>
      </c>
      <c r="I34" s="1">
        <v>0</v>
      </c>
      <c r="J34" s="1">
        <f t="shared" si="6"/>
        <v>3414456</v>
      </c>
      <c r="K34" s="1">
        <v>3414456</v>
      </c>
    </row>
    <row r="35" spans="1:11" ht="18" customHeight="1" x14ac:dyDescent="0.15">
      <c r="A35" s="6" t="s">
        <v>168</v>
      </c>
      <c r="B35" s="1">
        <v>6448000</v>
      </c>
      <c r="C35" s="1">
        <v>649769436</v>
      </c>
      <c r="D35" s="1">
        <v>15002886</v>
      </c>
      <c r="E35" s="1">
        <f t="shared" si="3"/>
        <v>634766550</v>
      </c>
      <c r="F35" s="1">
        <v>464215822</v>
      </c>
      <c r="G35" s="27">
        <f t="shared" si="7"/>
        <v>1.3890090975830634E-2</v>
      </c>
      <c r="H35" s="1">
        <f t="shared" si="5"/>
        <v>8816965.1279141456</v>
      </c>
      <c r="I35" s="1">
        <v>0</v>
      </c>
      <c r="J35" s="1">
        <f t="shared" si="6"/>
        <v>6448000</v>
      </c>
      <c r="K35" s="1">
        <v>6448000</v>
      </c>
    </row>
    <row r="36" spans="1:11" ht="18" customHeight="1" x14ac:dyDescent="0.15">
      <c r="A36" s="6" t="s">
        <v>169</v>
      </c>
      <c r="B36" s="1">
        <v>6677000</v>
      </c>
      <c r="C36" s="1">
        <v>667553878</v>
      </c>
      <c r="D36" s="1">
        <v>354307333</v>
      </c>
      <c r="E36" s="1">
        <f t="shared" si="3"/>
        <v>313246545</v>
      </c>
      <c r="F36" s="1">
        <v>15000000</v>
      </c>
      <c r="G36" s="27">
        <f>B36/F36</f>
        <v>0.44513333333333333</v>
      </c>
      <c r="H36" s="1">
        <f>E36*G36</f>
        <v>139436478.73100001</v>
      </c>
      <c r="I36" s="1">
        <v>0</v>
      </c>
      <c r="J36" s="1">
        <f>B36-I36</f>
        <v>6677000</v>
      </c>
      <c r="K36" s="1">
        <v>6677000</v>
      </c>
    </row>
    <row r="37" spans="1:11" ht="18" customHeight="1" x14ac:dyDescent="0.15">
      <c r="A37" s="6" t="s">
        <v>170</v>
      </c>
      <c r="B37" s="1">
        <v>12903300</v>
      </c>
      <c r="C37" s="1">
        <v>1085332562</v>
      </c>
      <c r="D37" s="1">
        <v>212738</v>
      </c>
      <c r="E37" s="1">
        <f t="shared" si="3"/>
        <v>1085119824</v>
      </c>
      <c r="F37" s="1">
        <v>1058100000</v>
      </c>
      <c r="G37" s="27">
        <f t="shared" si="7"/>
        <v>1.2194783101786221E-2</v>
      </c>
      <c r="H37" s="1">
        <f t="shared" si="5"/>
        <v>13232800.893128438</v>
      </c>
      <c r="I37" s="1">
        <v>0</v>
      </c>
      <c r="J37" s="1">
        <f t="shared" si="6"/>
        <v>12903300</v>
      </c>
      <c r="K37" s="1">
        <v>12903300</v>
      </c>
    </row>
    <row r="38" spans="1:11" ht="18" customHeight="1" x14ac:dyDescent="0.15">
      <c r="A38" s="6" t="s">
        <v>171</v>
      </c>
      <c r="B38" s="1">
        <v>187810</v>
      </c>
      <c r="C38" s="1">
        <v>3950248622</v>
      </c>
      <c r="D38" s="1">
        <v>514854407</v>
      </c>
      <c r="E38" s="1">
        <f t="shared" si="3"/>
        <v>3435394215</v>
      </c>
      <c r="F38" s="1">
        <v>55000000</v>
      </c>
      <c r="G38" s="27">
        <f t="shared" si="7"/>
        <v>3.4147272727272728E-3</v>
      </c>
      <c r="H38" s="1">
        <f t="shared" si="5"/>
        <v>11730934.318530001</v>
      </c>
      <c r="I38" s="1">
        <v>0</v>
      </c>
      <c r="J38" s="1">
        <f t="shared" si="6"/>
        <v>187810</v>
      </c>
      <c r="K38" s="1">
        <v>187810</v>
      </c>
    </row>
    <row r="39" spans="1:11" ht="18" customHeight="1" x14ac:dyDescent="0.15">
      <c r="A39" s="6" t="s">
        <v>172</v>
      </c>
      <c r="B39" s="1">
        <v>770000</v>
      </c>
      <c r="C39" s="1">
        <v>4667339776</v>
      </c>
      <c r="D39" s="1">
        <v>256339988</v>
      </c>
      <c r="E39" s="1">
        <f t="shared" si="3"/>
        <v>4410999788</v>
      </c>
      <c r="F39" s="1">
        <v>2745780000</v>
      </c>
      <c r="G39" s="27">
        <f t="shared" si="7"/>
        <v>2.8043033309296448E-4</v>
      </c>
      <c r="H39" s="1">
        <f t="shared" si="5"/>
        <v>1236978.1398218358</v>
      </c>
      <c r="I39" s="1">
        <v>0</v>
      </c>
      <c r="J39" s="1">
        <f t="shared" si="6"/>
        <v>770000</v>
      </c>
      <c r="K39" s="1">
        <v>770000</v>
      </c>
    </row>
    <row r="40" spans="1:11" ht="18" customHeight="1" x14ac:dyDescent="0.15">
      <c r="A40" s="6" t="s">
        <v>269</v>
      </c>
      <c r="B40" s="1">
        <v>1858900</v>
      </c>
      <c r="C40" s="1">
        <v>14801747824</v>
      </c>
      <c r="D40" s="1">
        <v>8622886718</v>
      </c>
      <c r="E40" s="1">
        <f t="shared" ref="E40" si="8">C40-D40</f>
        <v>6178861106</v>
      </c>
      <c r="F40" s="1">
        <v>900000000</v>
      </c>
      <c r="G40" s="27">
        <f t="shared" ref="G40" si="9">B40/F40</f>
        <v>2.0654444444444444E-3</v>
      </c>
      <c r="H40" s="1">
        <f t="shared" ref="H40" si="10">E40*G40</f>
        <v>12762094.344381556</v>
      </c>
      <c r="I40" s="1">
        <v>0</v>
      </c>
      <c r="J40" s="1">
        <f t="shared" ref="J40" si="11">B40-I40</f>
        <v>1858900</v>
      </c>
      <c r="K40" s="1">
        <v>1858900</v>
      </c>
    </row>
    <row r="41" spans="1:11" ht="18" customHeight="1" x14ac:dyDescent="0.15">
      <c r="A41" s="6" t="s">
        <v>270</v>
      </c>
      <c r="B41" s="1">
        <v>250000</v>
      </c>
      <c r="C41" s="1">
        <v>6233829000</v>
      </c>
      <c r="D41" s="1">
        <v>1082514000</v>
      </c>
      <c r="E41" s="1">
        <f t="shared" ref="E41" si="12">C41-D41</f>
        <v>5151315000</v>
      </c>
      <c r="F41" s="1">
        <v>100000000</v>
      </c>
      <c r="G41" s="27">
        <f t="shared" ref="G41" si="13">B41/F41</f>
        <v>2.5000000000000001E-3</v>
      </c>
      <c r="H41" s="1">
        <f t="shared" ref="H41" si="14">E41*G41</f>
        <v>12878287.5</v>
      </c>
      <c r="I41" s="1">
        <v>0</v>
      </c>
      <c r="J41" s="1">
        <f t="shared" ref="J41" si="15">B41-I41</f>
        <v>250000</v>
      </c>
      <c r="K41" s="1">
        <v>250000</v>
      </c>
    </row>
    <row r="42" spans="1:11" ht="18" customHeight="1" x14ac:dyDescent="0.15">
      <c r="A42" s="6" t="s">
        <v>271</v>
      </c>
      <c r="B42" s="1">
        <v>8900</v>
      </c>
      <c r="C42" s="1">
        <v>136416229</v>
      </c>
      <c r="D42" s="1">
        <v>1802136111</v>
      </c>
      <c r="E42" s="1">
        <f t="shared" si="3"/>
        <v>-1665719882</v>
      </c>
      <c r="F42" s="1">
        <v>74333500</v>
      </c>
      <c r="G42" s="27">
        <f t="shared" si="7"/>
        <v>1.1973067324961154E-4</v>
      </c>
      <c r="H42" s="1">
        <f t="shared" si="5"/>
        <v>-199437.7629171235</v>
      </c>
      <c r="I42" s="1">
        <v>8900</v>
      </c>
      <c r="J42" s="1">
        <f t="shared" si="6"/>
        <v>0</v>
      </c>
      <c r="K42" s="1" t="s">
        <v>262</v>
      </c>
    </row>
    <row r="43" spans="1:11" ht="18" customHeight="1" x14ac:dyDescent="0.15">
      <c r="A43" s="4" t="s">
        <v>10</v>
      </c>
      <c r="B43" s="1">
        <f>SUM(B20:B42)</f>
        <v>234846366</v>
      </c>
      <c r="C43" s="1"/>
      <c r="D43" s="1"/>
      <c r="E43" s="1"/>
      <c r="F43" s="1"/>
      <c r="G43" s="1"/>
      <c r="H43" s="1"/>
      <c r="I43" s="1">
        <f>SUM(I20:I42)</f>
        <v>45008900</v>
      </c>
      <c r="J43" s="1">
        <f>SUM(J20:J42)</f>
        <v>189837466</v>
      </c>
      <c r="K43" s="1">
        <f>SUM(K20:K42)</f>
        <v>234837466</v>
      </c>
    </row>
  </sheetData>
  <phoneticPr fontId="5"/>
  <pageMargins left="0.39370078740157483" right="0.39370078740157483" top="0.78740157480314965" bottom="0.39370078740157483" header="0.19685039370078741" footer="0.19685039370078741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5"/>
  <sheetViews>
    <sheetView zoomScaleNormal="100" workbookViewId="0"/>
  </sheetViews>
  <sheetFormatPr defaultColWidth="8.875" defaultRowHeight="11.25" x14ac:dyDescent="0.15"/>
  <cols>
    <col min="1" max="1" width="41.125" style="5" customWidth="1"/>
    <col min="2" max="7" width="19.875" style="5" customWidth="1"/>
    <col min="8" max="16384" width="8.875" style="5"/>
  </cols>
  <sheetData>
    <row r="1" spans="1:7" ht="21" x14ac:dyDescent="0.2">
      <c r="A1" s="8" t="s">
        <v>25</v>
      </c>
    </row>
    <row r="2" spans="1:7" ht="13.5" x14ac:dyDescent="0.15">
      <c r="A2" s="9" t="str">
        <f>有形固定資産の明細!A2</f>
        <v>自治体名：桑名市</v>
      </c>
      <c r="G2" s="7" t="s">
        <v>268</v>
      </c>
    </row>
    <row r="3" spans="1:7" ht="13.5" x14ac:dyDescent="0.15">
      <c r="A3" s="9" t="str">
        <f>有形固定資産の明細!A3</f>
        <v>会計：一般会計等</v>
      </c>
    </row>
    <row r="4" spans="1:7" ht="13.5" x14ac:dyDescent="0.15">
      <c r="G4" s="7" t="s">
        <v>173</v>
      </c>
    </row>
    <row r="5" spans="1:7" ht="22.5" customHeight="1" x14ac:dyDescent="0.15">
      <c r="A5" s="2" t="s">
        <v>26</v>
      </c>
      <c r="B5" s="2" t="s">
        <v>27</v>
      </c>
      <c r="C5" s="2" t="s">
        <v>28</v>
      </c>
      <c r="D5" s="2" t="s">
        <v>29</v>
      </c>
      <c r="E5" s="2" t="s">
        <v>30</v>
      </c>
      <c r="F5" s="3" t="s">
        <v>31</v>
      </c>
      <c r="G5" s="3" t="s">
        <v>9</v>
      </c>
    </row>
    <row r="6" spans="1:7" ht="18" customHeight="1" x14ac:dyDescent="0.15">
      <c r="A6" s="6" t="s">
        <v>174</v>
      </c>
      <c r="B6" s="1">
        <v>2451758340</v>
      </c>
      <c r="C6" s="1">
        <v>3326515055</v>
      </c>
      <c r="D6" s="1"/>
      <c r="E6" s="1"/>
      <c r="F6" s="1">
        <f>B6+C6+D6+E6</f>
        <v>5778273395</v>
      </c>
      <c r="G6" s="1">
        <v>5778273395</v>
      </c>
    </row>
    <row r="7" spans="1:7" ht="18" customHeight="1" x14ac:dyDescent="0.15">
      <c r="A7" s="6" t="s">
        <v>175</v>
      </c>
      <c r="B7" s="1">
        <v>734869131</v>
      </c>
      <c r="C7" s="1">
        <v>997061249</v>
      </c>
      <c r="D7" s="1"/>
      <c r="E7" s="1"/>
      <c r="F7" s="1">
        <f t="shared" ref="F7:F34" si="0">B7+C7+D7+E7</f>
        <v>1731930380</v>
      </c>
      <c r="G7" s="1">
        <v>1731930380</v>
      </c>
    </row>
    <row r="8" spans="1:7" ht="18" customHeight="1" x14ac:dyDescent="0.15">
      <c r="A8" s="6" t="s">
        <v>176</v>
      </c>
      <c r="B8" s="1">
        <v>87470489</v>
      </c>
      <c r="C8" s="1">
        <v>118678866</v>
      </c>
      <c r="D8" s="1"/>
      <c r="E8" s="1"/>
      <c r="F8" s="1">
        <f t="shared" si="0"/>
        <v>206149355</v>
      </c>
      <c r="G8" s="1">
        <v>206149355</v>
      </c>
    </row>
    <row r="9" spans="1:7" ht="18" customHeight="1" x14ac:dyDescent="0.15">
      <c r="A9" s="6" t="s">
        <v>177</v>
      </c>
      <c r="B9" s="1">
        <v>199015359</v>
      </c>
      <c r="C9" s="1">
        <v>270021551</v>
      </c>
      <c r="D9" s="1"/>
      <c r="E9" s="1"/>
      <c r="F9" s="1">
        <f t="shared" si="0"/>
        <v>469036910</v>
      </c>
      <c r="G9" s="1">
        <v>469036910</v>
      </c>
    </row>
    <row r="10" spans="1:7" ht="18" customHeight="1" x14ac:dyDescent="0.15">
      <c r="A10" s="6" t="s">
        <v>178</v>
      </c>
      <c r="B10" s="1">
        <v>176241247</v>
      </c>
      <c r="C10" s="1">
        <v>239121919</v>
      </c>
      <c r="D10" s="1"/>
      <c r="E10" s="1"/>
      <c r="F10" s="1">
        <f t="shared" si="0"/>
        <v>415363166</v>
      </c>
      <c r="G10" s="1">
        <v>415363166</v>
      </c>
    </row>
    <row r="11" spans="1:7" ht="18" customHeight="1" x14ac:dyDescent="0.15">
      <c r="A11" s="6" t="s">
        <v>179</v>
      </c>
      <c r="B11" s="1">
        <v>192500836</v>
      </c>
      <c r="C11" s="1">
        <v>261182728</v>
      </c>
      <c r="D11" s="1"/>
      <c r="E11" s="1"/>
      <c r="F11" s="1">
        <f t="shared" si="0"/>
        <v>453683564</v>
      </c>
      <c r="G11" s="1">
        <v>453683564</v>
      </c>
    </row>
    <row r="12" spans="1:7" ht="18" customHeight="1" x14ac:dyDescent="0.15">
      <c r="A12" s="6" t="s">
        <v>180</v>
      </c>
      <c r="B12" s="1">
        <v>2059979</v>
      </c>
      <c r="C12" s="1">
        <v>2794954</v>
      </c>
      <c r="D12" s="1"/>
      <c r="E12" s="1"/>
      <c r="F12" s="1">
        <f t="shared" si="0"/>
        <v>4854933</v>
      </c>
      <c r="G12" s="1">
        <v>4854933</v>
      </c>
    </row>
    <row r="13" spans="1:7" ht="18" customHeight="1" x14ac:dyDescent="0.15">
      <c r="A13" s="6" t="s">
        <v>181</v>
      </c>
      <c r="B13" s="1">
        <v>8878254</v>
      </c>
      <c r="C13" s="1">
        <v>12045903</v>
      </c>
      <c r="D13" s="1"/>
      <c r="E13" s="1"/>
      <c r="F13" s="1">
        <f t="shared" si="0"/>
        <v>20924157</v>
      </c>
      <c r="G13" s="1">
        <v>20924157</v>
      </c>
    </row>
    <row r="14" spans="1:7" ht="18" customHeight="1" x14ac:dyDescent="0.15">
      <c r="A14" s="6" t="s">
        <v>182</v>
      </c>
      <c r="B14" s="1">
        <v>5076620</v>
      </c>
      <c r="C14" s="1">
        <v>6887895</v>
      </c>
      <c r="D14" s="1"/>
      <c r="E14" s="1"/>
      <c r="F14" s="1">
        <f t="shared" si="0"/>
        <v>11964515</v>
      </c>
      <c r="G14" s="1">
        <v>11964515</v>
      </c>
    </row>
    <row r="15" spans="1:7" ht="18" customHeight="1" x14ac:dyDescent="0.15">
      <c r="A15" s="6" t="s">
        <v>183</v>
      </c>
      <c r="B15" s="1">
        <v>7103247</v>
      </c>
      <c r="C15" s="1">
        <v>9637597</v>
      </c>
      <c r="D15" s="1"/>
      <c r="E15" s="1"/>
      <c r="F15" s="1">
        <f t="shared" si="0"/>
        <v>16740844</v>
      </c>
      <c r="G15" s="1">
        <v>16740844</v>
      </c>
    </row>
    <row r="16" spans="1:7" ht="18" customHeight="1" x14ac:dyDescent="0.15">
      <c r="A16" s="6" t="s">
        <v>184</v>
      </c>
      <c r="B16" s="1">
        <v>130914</v>
      </c>
      <c r="C16" s="1">
        <v>177622</v>
      </c>
      <c r="D16" s="1"/>
      <c r="E16" s="1"/>
      <c r="F16" s="1">
        <f t="shared" si="0"/>
        <v>308536</v>
      </c>
      <c r="G16" s="1">
        <v>308536</v>
      </c>
    </row>
    <row r="17" spans="1:7" ht="18" customHeight="1" x14ac:dyDescent="0.15">
      <c r="A17" s="6" t="s">
        <v>185</v>
      </c>
      <c r="B17" s="1">
        <v>21189624</v>
      </c>
      <c r="C17" s="1">
        <v>28749817</v>
      </c>
      <c r="D17" s="1"/>
      <c r="E17" s="1"/>
      <c r="F17" s="1">
        <f t="shared" si="0"/>
        <v>49939441</v>
      </c>
      <c r="G17" s="1">
        <v>49939441</v>
      </c>
    </row>
    <row r="18" spans="1:7" ht="18" customHeight="1" x14ac:dyDescent="0.15">
      <c r="A18" s="6" t="s">
        <v>186</v>
      </c>
      <c r="B18" s="1">
        <v>5419393</v>
      </c>
      <c r="C18" s="1">
        <v>7352964</v>
      </c>
      <c r="D18" s="1"/>
      <c r="E18" s="1"/>
      <c r="F18" s="1">
        <f t="shared" si="0"/>
        <v>12772357</v>
      </c>
      <c r="G18" s="1">
        <v>12772357</v>
      </c>
    </row>
    <row r="19" spans="1:7" ht="18" customHeight="1" x14ac:dyDescent="0.15">
      <c r="A19" s="6" t="s">
        <v>187</v>
      </c>
      <c r="B19" s="1">
        <v>926096379</v>
      </c>
      <c r="C19" s="1">
        <v>1256515984</v>
      </c>
      <c r="D19" s="1"/>
      <c r="E19" s="1"/>
      <c r="F19" s="1">
        <f t="shared" si="0"/>
        <v>2182612363</v>
      </c>
      <c r="G19" s="1">
        <v>2182612363</v>
      </c>
    </row>
    <row r="20" spans="1:7" ht="18" customHeight="1" x14ac:dyDescent="0.15">
      <c r="A20" s="6" t="s">
        <v>188</v>
      </c>
      <c r="B20" s="1">
        <v>10867079</v>
      </c>
      <c r="C20" s="1">
        <v>14744316</v>
      </c>
      <c r="D20" s="1"/>
      <c r="E20" s="1"/>
      <c r="F20" s="1">
        <f t="shared" si="0"/>
        <v>25611395</v>
      </c>
      <c r="G20" s="1">
        <v>25611395</v>
      </c>
    </row>
    <row r="21" spans="1:7" ht="18" customHeight="1" x14ac:dyDescent="0.15">
      <c r="A21" s="6" t="s">
        <v>189</v>
      </c>
      <c r="B21" s="1">
        <v>43551916</v>
      </c>
      <c r="C21" s="1">
        <v>59090696</v>
      </c>
      <c r="D21" s="1"/>
      <c r="E21" s="1"/>
      <c r="F21" s="1">
        <f t="shared" si="0"/>
        <v>102642612</v>
      </c>
      <c r="G21" s="1">
        <v>102642612</v>
      </c>
    </row>
    <row r="22" spans="1:7" ht="18" customHeight="1" x14ac:dyDescent="0.15">
      <c r="A22" s="6" t="s">
        <v>190</v>
      </c>
      <c r="B22" s="1">
        <v>61700580</v>
      </c>
      <c r="C22" s="1">
        <v>83714575</v>
      </c>
      <c r="D22" s="1"/>
      <c r="E22" s="1"/>
      <c r="F22" s="1">
        <f t="shared" si="0"/>
        <v>145415155</v>
      </c>
      <c r="G22" s="1">
        <v>145415155</v>
      </c>
    </row>
    <row r="23" spans="1:7" ht="18" customHeight="1" x14ac:dyDescent="0.15">
      <c r="A23" s="6" t="s">
        <v>191</v>
      </c>
      <c r="B23" s="1">
        <v>2857704</v>
      </c>
      <c r="C23" s="1">
        <v>3877296</v>
      </c>
      <c r="D23" s="1"/>
      <c r="E23" s="1"/>
      <c r="F23" s="1">
        <f t="shared" si="0"/>
        <v>6735000</v>
      </c>
      <c r="G23" s="1">
        <v>6735000</v>
      </c>
    </row>
    <row r="24" spans="1:7" ht="18" customHeight="1" x14ac:dyDescent="0.15">
      <c r="A24" s="6" t="s">
        <v>192</v>
      </c>
      <c r="B24" s="1">
        <v>5749324</v>
      </c>
      <c r="C24" s="1">
        <v>7800610</v>
      </c>
      <c r="D24" s="1"/>
      <c r="E24" s="1"/>
      <c r="F24" s="1">
        <f t="shared" si="0"/>
        <v>13549934</v>
      </c>
      <c r="G24" s="1">
        <v>13549934</v>
      </c>
    </row>
    <row r="25" spans="1:7" ht="18" customHeight="1" x14ac:dyDescent="0.15">
      <c r="A25" s="6" t="s">
        <v>193</v>
      </c>
      <c r="B25" s="1">
        <v>193840278</v>
      </c>
      <c r="C25" s="1">
        <v>263000065</v>
      </c>
      <c r="D25" s="1"/>
      <c r="E25" s="1"/>
      <c r="F25" s="1">
        <f t="shared" si="0"/>
        <v>456840343</v>
      </c>
      <c r="G25" s="1">
        <v>456840343</v>
      </c>
    </row>
    <row r="26" spans="1:7" ht="18" customHeight="1" x14ac:dyDescent="0.15">
      <c r="A26" s="6" t="s">
        <v>194</v>
      </c>
      <c r="B26" s="1">
        <v>141222189</v>
      </c>
      <c r="C26" s="1">
        <v>191608501</v>
      </c>
      <c r="D26" s="1"/>
      <c r="E26" s="1"/>
      <c r="F26" s="1">
        <f t="shared" si="0"/>
        <v>332830690</v>
      </c>
      <c r="G26" s="1">
        <v>332830690</v>
      </c>
    </row>
    <row r="27" spans="1:7" ht="18" customHeight="1" x14ac:dyDescent="0.15">
      <c r="A27" s="6" t="s">
        <v>195</v>
      </c>
      <c r="B27" s="1">
        <v>92133510</v>
      </c>
      <c r="C27" s="1">
        <v>125005595</v>
      </c>
      <c r="D27" s="1"/>
      <c r="E27" s="1"/>
      <c r="F27" s="1">
        <f t="shared" si="0"/>
        <v>217139105</v>
      </c>
      <c r="G27" s="1">
        <v>217139105</v>
      </c>
    </row>
    <row r="28" spans="1:7" ht="18" customHeight="1" x14ac:dyDescent="0.15">
      <c r="A28" s="6" t="s">
        <v>196</v>
      </c>
      <c r="B28" s="1">
        <v>10167304</v>
      </c>
      <c r="C28" s="1">
        <v>13794870</v>
      </c>
      <c r="D28" s="1"/>
      <c r="E28" s="1"/>
      <c r="F28" s="1">
        <f t="shared" si="0"/>
        <v>23962174</v>
      </c>
      <c r="G28" s="1">
        <v>23962174</v>
      </c>
    </row>
    <row r="29" spans="1:7" ht="18" customHeight="1" x14ac:dyDescent="0.15">
      <c r="A29" s="6" t="s">
        <v>197</v>
      </c>
      <c r="B29" s="1">
        <v>233532154</v>
      </c>
      <c r="C29" s="1">
        <v>316853505</v>
      </c>
      <c r="D29" s="1"/>
      <c r="E29" s="1"/>
      <c r="F29" s="1">
        <f t="shared" si="0"/>
        <v>550385659</v>
      </c>
      <c r="G29" s="1">
        <v>550385659</v>
      </c>
    </row>
    <row r="30" spans="1:7" ht="18" customHeight="1" x14ac:dyDescent="0.15">
      <c r="A30" s="6" t="s">
        <v>198</v>
      </c>
      <c r="B30" s="1">
        <v>306162572</v>
      </c>
      <c r="C30" s="1">
        <v>415397548</v>
      </c>
      <c r="D30" s="1"/>
      <c r="E30" s="1"/>
      <c r="F30" s="1">
        <f t="shared" si="0"/>
        <v>721560120</v>
      </c>
      <c r="G30" s="1">
        <v>721560120</v>
      </c>
    </row>
    <row r="31" spans="1:7" ht="18" customHeight="1" x14ac:dyDescent="0.15">
      <c r="A31" s="6" t="s">
        <v>256</v>
      </c>
      <c r="B31" s="1">
        <v>11242592</v>
      </c>
      <c r="C31" s="1">
        <v>15253809</v>
      </c>
      <c r="D31" s="1"/>
      <c r="E31" s="1"/>
      <c r="F31" s="1">
        <f t="shared" si="0"/>
        <v>26496401</v>
      </c>
      <c r="G31" s="1">
        <v>26496401</v>
      </c>
    </row>
    <row r="32" spans="1:7" ht="18" customHeight="1" x14ac:dyDescent="0.15">
      <c r="A32" s="6" t="s">
        <v>257</v>
      </c>
      <c r="B32" s="1">
        <v>143749075</v>
      </c>
      <c r="C32" s="1">
        <v>195036948</v>
      </c>
      <c r="D32" s="1"/>
      <c r="E32" s="1"/>
      <c r="F32" s="1">
        <f t="shared" si="0"/>
        <v>338786023</v>
      </c>
      <c r="G32" s="1">
        <v>338786023</v>
      </c>
    </row>
    <row r="33" spans="1:7" ht="18" customHeight="1" x14ac:dyDescent="0.15">
      <c r="A33" s="6" t="s">
        <v>265</v>
      </c>
      <c r="B33" s="1">
        <v>480152634</v>
      </c>
      <c r="C33" s="1">
        <v>651465088</v>
      </c>
      <c r="D33" s="1"/>
      <c r="E33" s="1"/>
      <c r="F33" s="1">
        <f t="shared" si="0"/>
        <v>1131617722</v>
      </c>
      <c r="G33" s="1">
        <v>1131617722</v>
      </c>
    </row>
    <row r="34" spans="1:7" ht="18" customHeight="1" x14ac:dyDescent="0.15">
      <c r="A34" s="6" t="s">
        <v>266</v>
      </c>
      <c r="B34" s="1">
        <v>511714</v>
      </c>
      <c r="C34" s="1">
        <v>694286</v>
      </c>
      <c r="D34" s="1"/>
      <c r="E34" s="1"/>
      <c r="F34" s="1">
        <f t="shared" si="0"/>
        <v>1206000</v>
      </c>
      <c r="G34" s="1">
        <v>1206000</v>
      </c>
    </row>
    <row r="35" spans="1:7" ht="18" customHeight="1" x14ac:dyDescent="0.15">
      <c r="A35" s="4" t="s">
        <v>10</v>
      </c>
      <c r="B35" s="1">
        <f>SUM(B6:B34)</f>
        <v>6555250437</v>
      </c>
      <c r="C35" s="1">
        <f t="shared" ref="C35:E35" si="1">SUM(C6:C34)</f>
        <v>8894081812</v>
      </c>
      <c r="D35" s="1">
        <f t="shared" si="1"/>
        <v>0</v>
      </c>
      <c r="E35" s="1">
        <f t="shared" si="1"/>
        <v>0</v>
      </c>
      <c r="F35" s="1">
        <f>SUM(F6:F34)</f>
        <v>15449332249</v>
      </c>
      <c r="G35" s="1">
        <f>SUM(G6:G34)</f>
        <v>15449332249</v>
      </c>
    </row>
  </sheetData>
  <phoneticPr fontId="5"/>
  <pageMargins left="0.39370078740157483" right="0.39370078740157483" top="0.78740157480314965" bottom="0.39370078740157483" header="0.19685039370078741" footer="0.19685039370078741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1"/>
  <sheetViews>
    <sheetView zoomScaleNormal="100" workbookViewId="0"/>
  </sheetViews>
  <sheetFormatPr defaultColWidth="8.875" defaultRowHeight="11.25" x14ac:dyDescent="0.15"/>
  <cols>
    <col min="1" max="1" width="34.125" style="5" customWidth="1"/>
    <col min="2" max="6" width="19.875" style="5" customWidth="1"/>
    <col min="7" max="16384" width="8.875" style="5"/>
  </cols>
  <sheetData>
    <row r="1" spans="1:6" ht="21" x14ac:dyDescent="0.2">
      <c r="A1" s="8" t="s">
        <v>32</v>
      </c>
    </row>
    <row r="2" spans="1:6" ht="13.5" x14ac:dyDescent="0.15">
      <c r="A2" s="9" t="str">
        <f>有形固定資産の明細!A2</f>
        <v>自治体名：桑名市</v>
      </c>
      <c r="F2" s="7" t="s">
        <v>268</v>
      </c>
    </row>
    <row r="3" spans="1:6" ht="13.5" x14ac:dyDescent="0.15">
      <c r="A3" s="9" t="str">
        <f>有形固定資産の明細!A3</f>
        <v>会計：一般会計等</v>
      </c>
    </row>
    <row r="4" spans="1:6" ht="13.5" x14ac:dyDescent="0.15">
      <c r="F4" s="7" t="s">
        <v>173</v>
      </c>
    </row>
    <row r="5" spans="1:6" ht="22.5" customHeight="1" x14ac:dyDescent="0.15">
      <c r="A5" s="37" t="s">
        <v>33</v>
      </c>
      <c r="B5" s="37" t="s">
        <v>34</v>
      </c>
      <c r="C5" s="37"/>
      <c r="D5" s="37" t="s">
        <v>35</v>
      </c>
      <c r="E5" s="37"/>
      <c r="F5" s="38" t="s">
        <v>36</v>
      </c>
    </row>
    <row r="6" spans="1:6" ht="22.5" customHeight="1" x14ac:dyDescent="0.15">
      <c r="A6" s="37"/>
      <c r="B6" s="2" t="s">
        <v>37</v>
      </c>
      <c r="C6" s="3" t="s">
        <v>38</v>
      </c>
      <c r="D6" s="2" t="s">
        <v>37</v>
      </c>
      <c r="E6" s="3" t="s">
        <v>38</v>
      </c>
      <c r="F6" s="37"/>
    </row>
    <row r="7" spans="1:6" ht="18" customHeight="1" x14ac:dyDescent="0.15">
      <c r="A7" s="6" t="s">
        <v>199</v>
      </c>
      <c r="B7" s="1">
        <v>0</v>
      </c>
      <c r="C7" s="1">
        <v>0</v>
      </c>
      <c r="D7" s="1">
        <v>0</v>
      </c>
      <c r="E7" s="1">
        <v>0</v>
      </c>
      <c r="F7" s="1">
        <v>86107344</v>
      </c>
    </row>
    <row r="8" spans="1:6" ht="18" customHeight="1" x14ac:dyDescent="0.15">
      <c r="A8" s="6" t="s">
        <v>258</v>
      </c>
      <c r="B8" s="1">
        <v>7068000</v>
      </c>
      <c r="C8" s="1">
        <v>0</v>
      </c>
      <c r="D8" s="1">
        <v>0</v>
      </c>
      <c r="E8" s="1">
        <v>0</v>
      </c>
      <c r="F8" s="1">
        <v>7068000</v>
      </c>
    </row>
    <row r="9" spans="1:6" ht="18" customHeight="1" x14ac:dyDescent="0.15">
      <c r="A9" s="6" t="s">
        <v>200</v>
      </c>
      <c r="B9" s="1">
        <v>0</v>
      </c>
      <c r="C9" s="1">
        <v>0</v>
      </c>
      <c r="D9" s="1">
        <v>0</v>
      </c>
      <c r="E9" s="1">
        <v>0</v>
      </c>
      <c r="F9" s="1">
        <v>506584795</v>
      </c>
    </row>
    <row r="10" spans="1:6" ht="18" customHeight="1" x14ac:dyDescent="0.15">
      <c r="A10" s="6" t="s">
        <v>201</v>
      </c>
      <c r="B10" s="1">
        <v>11068573651</v>
      </c>
      <c r="C10" s="1">
        <v>0</v>
      </c>
      <c r="D10" s="1">
        <v>756555010</v>
      </c>
      <c r="E10" s="1">
        <v>0</v>
      </c>
      <c r="F10" s="1">
        <v>11825128661</v>
      </c>
    </row>
    <row r="11" spans="1:6" ht="18" customHeight="1" x14ac:dyDescent="0.15">
      <c r="A11" s="4" t="s">
        <v>10</v>
      </c>
      <c r="B11" s="1">
        <f>SUM(B7:B10)</f>
        <v>11075641651</v>
      </c>
      <c r="C11" s="1">
        <f t="shared" ref="C11:E11" si="0">SUM(C7:C10)</f>
        <v>0</v>
      </c>
      <c r="D11" s="1">
        <f t="shared" si="0"/>
        <v>756555010</v>
      </c>
      <c r="E11" s="1">
        <f t="shared" si="0"/>
        <v>0</v>
      </c>
      <c r="F11" s="1">
        <f>SUM(F7:F10)</f>
        <v>12424888800</v>
      </c>
    </row>
  </sheetData>
  <mergeCells count="4">
    <mergeCell ref="A5:A6"/>
    <mergeCell ref="B5:C5"/>
    <mergeCell ref="D5:E5"/>
    <mergeCell ref="F5:F6"/>
  </mergeCells>
  <phoneticPr fontId="5"/>
  <pageMargins left="0.39370078740157483" right="0.39370078740157483" top="0.78740157480314965" bottom="0.39370078740157483" header="0.19685039370078741" footer="0.19685039370078741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3"/>
  <sheetViews>
    <sheetView workbookViewId="0"/>
  </sheetViews>
  <sheetFormatPr defaultColWidth="8.875" defaultRowHeight="11.25" x14ac:dyDescent="0.15"/>
  <cols>
    <col min="1" max="1" width="30.875" style="5" customWidth="1"/>
    <col min="2" max="3" width="19.875" style="5" customWidth="1"/>
    <col min="4" max="4" width="8.875" style="5" customWidth="1"/>
    <col min="5" max="16384" width="8.875" style="5"/>
  </cols>
  <sheetData>
    <row r="1" spans="1:3" ht="21" x14ac:dyDescent="0.2">
      <c r="A1" s="8" t="s">
        <v>39</v>
      </c>
    </row>
    <row r="2" spans="1:3" ht="13.5" x14ac:dyDescent="0.15">
      <c r="A2" s="9" t="str">
        <f>有形固定資産の明細!A2</f>
        <v>自治体名：桑名市</v>
      </c>
      <c r="C2" s="7" t="s">
        <v>268</v>
      </c>
    </row>
    <row r="3" spans="1:3" ht="13.5" x14ac:dyDescent="0.15">
      <c r="A3" s="9" t="str">
        <f>有形固定資産の明細!A3</f>
        <v>会計：一般会計等</v>
      </c>
    </row>
    <row r="4" spans="1:3" ht="13.5" x14ac:dyDescent="0.15">
      <c r="C4" s="7" t="s">
        <v>173</v>
      </c>
    </row>
    <row r="5" spans="1:3" ht="22.5" customHeight="1" x14ac:dyDescent="0.15">
      <c r="A5" s="2" t="s">
        <v>33</v>
      </c>
      <c r="B5" s="2" t="s">
        <v>37</v>
      </c>
      <c r="C5" s="2" t="s">
        <v>40</v>
      </c>
    </row>
    <row r="6" spans="1:3" ht="18" customHeight="1" x14ac:dyDescent="0.15">
      <c r="A6" s="6" t="s">
        <v>41</v>
      </c>
      <c r="B6" s="1"/>
      <c r="C6" s="1"/>
    </row>
    <row r="7" spans="1:3" ht="18" customHeight="1" x14ac:dyDescent="0.15">
      <c r="A7" s="6" t="s">
        <v>199</v>
      </c>
      <c r="B7" s="1">
        <v>86107344</v>
      </c>
      <c r="C7" s="1">
        <v>3490620</v>
      </c>
    </row>
    <row r="8" spans="1:3" ht="18" customHeight="1" x14ac:dyDescent="0.15">
      <c r="A8" s="6" t="s">
        <v>202</v>
      </c>
      <c r="B8" s="1">
        <v>506584795</v>
      </c>
      <c r="C8" s="1">
        <v>20535938</v>
      </c>
    </row>
    <row r="9" spans="1:3" ht="18" customHeight="1" thickBot="1" x14ac:dyDescent="0.2">
      <c r="A9" s="12" t="s">
        <v>42</v>
      </c>
      <c r="B9" s="10">
        <f>SUM(B7:B8)</f>
        <v>592692139</v>
      </c>
      <c r="C9" s="10">
        <f>SUM(C7:C8)</f>
        <v>24026558</v>
      </c>
    </row>
    <row r="10" spans="1:3" ht="18" customHeight="1" thickTop="1" x14ac:dyDescent="0.15">
      <c r="A10" s="6" t="s">
        <v>43</v>
      </c>
      <c r="B10" s="1"/>
      <c r="C10" s="1"/>
    </row>
    <row r="11" spans="1:3" ht="18" customHeight="1" x14ac:dyDescent="0.15">
      <c r="A11" s="6" t="s">
        <v>203</v>
      </c>
      <c r="B11" s="1"/>
      <c r="C11" s="1"/>
    </row>
    <row r="12" spans="1:3" ht="18" customHeight="1" x14ac:dyDescent="0.15">
      <c r="A12" s="6" t="s">
        <v>204</v>
      </c>
      <c r="B12" s="1">
        <v>152344278</v>
      </c>
      <c r="C12" s="1">
        <v>19012565</v>
      </c>
    </row>
    <row r="13" spans="1:3" ht="18" customHeight="1" x14ac:dyDescent="0.15">
      <c r="A13" s="6" t="s">
        <v>205</v>
      </c>
      <c r="B13" s="1">
        <v>91090993</v>
      </c>
      <c r="C13" s="1">
        <v>12288174</v>
      </c>
    </row>
    <row r="14" spans="1:3" ht="18" customHeight="1" x14ac:dyDescent="0.15">
      <c r="A14" s="6" t="s">
        <v>206</v>
      </c>
      <c r="B14" s="1">
        <v>12337461</v>
      </c>
      <c r="C14" s="1">
        <v>1328744</v>
      </c>
    </row>
    <row r="15" spans="1:3" ht="18" customHeight="1" x14ac:dyDescent="0.15">
      <c r="A15" s="6" t="s">
        <v>207</v>
      </c>
      <c r="B15" s="1">
        <v>7658043</v>
      </c>
      <c r="C15" s="1">
        <v>1392998</v>
      </c>
    </row>
    <row r="16" spans="1:3" ht="18" customHeight="1" x14ac:dyDescent="0.15">
      <c r="A16" s="6" t="s">
        <v>208</v>
      </c>
      <c r="B16" s="1">
        <v>1206910</v>
      </c>
      <c r="C16" s="1">
        <v>188519</v>
      </c>
    </row>
    <row r="17" spans="1:3" ht="18" customHeight="1" x14ac:dyDescent="0.15">
      <c r="A17" s="6" t="s">
        <v>209</v>
      </c>
      <c r="B17" s="1"/>
      <c r="C17" s="1"/>
    </row>
    <row r="18" spans="1:3" ht="18" customHeight="1" x14ac:dyDescent="0.15">
      <c r="A18" s="6" t="s">
        <v>210</v>
      </c>
      <c r="B18" s="1">
        <v>25307345</v>
      </c>
      <c r="C18" s="1">
        <v>4279471</v>
      </c>
    </row>
    <row r="19" spans="1:3" ht="18" customHeight="1" x14ac:dyDescent="0.15">
      <c r="A19" s="6" t="s">
        <v>211</v>
      </c>
      <c r="B19" s="1">
        <v>0</v>
      </c>
      <c r="C19" s="1">
        <v>0</v>
      </c>
    </row>
    <row r="20" spans="1:3" ht="18" customHeight="1" x14ac:dyDescent="0.15">
      <c r="A20" s="6" t="s">
        <v>212</v>
      </c>
      <c r="B20" s="1">
        <v>113971349</v>
      </c>
      <c r="C20" s="1">
        <v>0</v>
      </c>
    </row>
    <row r="21" spans="1:3" ht="18" customHeight="1" x14ac:dyDescent="0.15">
      <c r="A21" s="6" t="s">
        <v>213</v>
      </c>
      <c r="B21" s="1">
        <v>76003966</v>
      </c>
      <c r="C21" s="1">
        <v>5989112</v>
      </c>
    </row>
    <row r="22" spans="1:3" ht="18" customHeight="1" thickBot="1" x14ac:dyDescent="0.2">
      <c r="A22" s="12" t="s">
        <v>42</v>
      </c>
      <c r="B22" s="10">
        <f>SUM(B12:B21)</f>
        <v>479920345</v>
      </c>
      <c r="C22" s="10">
        <f>SUM(C12:C21)</f>
        <v>44479583</v>
      </c>
    </row>
    <row r="23" spans="1:3" ht="18" customHeight="1" thickTop="1" x14ac:dyDescent="0.15">
      <c r="A23" s="4" t="s">
        <v>10</v>
      </c>
      <c r="B23" s="26">
        <f>SUM(B9,B22)</f>
        <v>1072612484</v>
      </c>
      <c r="C23" s="26">
        <f>SUM(C9,C22)</f>
        <v>68506141</v>
      </c>
    </row>
  </sheetData>
  <phoneticPr fontId="5"/>
  <pageMargins left="0.39370078740157483" right="0.39370078740157483" top="0.78740157480314965" bottom="0.39370078740157483" header="0.19685039370078741" footer="0.19685039370078741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1"/>
  <sheetViews>
    <sheetView workbookViewId="0"/>
  </sheetViews>
  <sheetFormatPr defaultColWidth="8.875" defaultRowHeight="11.25" x14ac:dyDescent="0.15"/>
  <cols>
    <col min="1" max="1" width="30.875" style="5" customWidth="1"/>
    <col min="2" max="3" width="19.875" style="5" customWidth="1"/>
    <col min="4" max="16384" width="8.875" style="5"/>
  </cols>
  <sheetData>
    <row r="1" spans="1:3" ht="21" x14ac:dyDescent="0.2">
      <c r="A1" s="8" t="s">
        <v>44</v>
      </c>
    </row>
    <row r="2" spans="1:3" ht="13.5" x14ac:dyDescent="0.15">
      <c r="A2" s="9" t="str">
        <f>有形固定資産の明細!A2</f>
        <v>自治体名：桑名市</v>
      </c>
      <c r="C2" s="7" t="s">
        <v>268</v>
      </c>
    </row>
    <row r="3" spans="1:3" ht="13.5" x14ac:dyDescent="0.15">
      <c r="A3" s="9" t="str">
        <f>有形固定資産の明細!A3</f>
        <v>会計：一般会計等</v>
      </c>
    </row>
    <row r="4" spans="1:3" ht="13.5" x14ac:dyDescent="0.15">
      <c r="C4" s="7" t="s">
        <v>173</v>
      </c>
    </row>
    <row r="5" spans="1:3" ht="22.5" customHeight="1" x14ac:dyDescent="0.15">
      <c r="A5" s="2" t="s">
        <v>33</v>
      </c>
      <c r="B5" s="2" t="s">
        <v>37</v>
      </c>
      <c r="C5" s="2" t="s">
        <v>40</v>
      </c>
    </row>
    <row r="6" spans="1:3" ht="18" customHeight="1" x14ac:dyDescent="0.15">
      <c r="A6" s="6" t="s">
        <v>41</v>
      </c>
      <c r="B6" s="1"/>
      <c r="C6" s="1"/>
    </row>
    <row r="7" spans="1:3" ht="18" customHeight="1" x14ac:dyDescent="0.15">
      <c r="A7" s="6"/>
      <c r="B7" s="1"/>
      <c r="C7" s="1"/>
    </row>
    <row r="8" spans="1:3" ht="18" customHeight="1" thickBot="1" x14ac:dyDescent="0.2">
      <c r="A8" s="12" t="s">
        <v>42</v>
      </c>
      <c r="B8" s="10">
        <f>SUM(B7)</f>
        <v>0</v>
      </c>
      <c r="C8" s="10">
        <f>SUM(C7)</f>
        <v>0</v>
      </c>
    </row>
    <row r="9" spans="1:3" ht="18" customHeight="1" thickTop="1" x14ac:dyDescent="0.15">
      <c r="A9" s="6" t="s">
        <v>43</v>
      </c>
      <c r="B9" s="1"/>
      <c r="C9" s="1"/>
    </row>
    <row r="10" spans="1:3" ht="18" customHeight="1" x14ac:dyDescent="0.15">
      <c r="A10" s="6" t="s">
        <v>203</v>
      </c>
      <c r="B10" s="1"/>
      <c r="C10" s="1"/>
    </row>
    <row r="11" spans="1:3" ht="18" customHeight="1" x14ac:dyDescent="0.15">
      <c r="A11" s="6" t="s">
        <v>204</v>
      </c>
      <c r="B11" s="1">
        <v>81943497</v>
      </c>
      <c r="C11" s="1">
        <v>0</v>
      </c>
    </row>
    <row r="12" spans="1:3" ht="18" customHeight="1" x14ac:dyDescent="0.15">
      <c r="A12" s="6" t="s">
        <v>205</v>
      </c>
      <c r="B12" s="1">
        <v>52429416</v>
      </c>
      <c r="C12" s="1">
        <v>0</v>
      </c>
    </row>
    <row r="13" spans="1:3" ht="18" customHeight="1" x14ac:dyDescent="0.15">
      <c r="A13" s="6" t="s">
        <v>206</v>
      </c>
      <c r="B13" s="1">
        <v>5846516</v>
      </c>
      <c r="C13" s="1">
        <v>0</v>
      </c>
    </row>
    <row r="14" spans="1:3" ht="18" customHeight="1" x14ac:dyDescent="0.15">
      <c r="A14" s="6" t="s">
        <v>207</v>
      </c>
      <c r="B14" s="1">
        <v>5438288</v>
      </c>
      <c r="C14" s="1">
        <v>0</v>
      </c>
    </row>
    <row r="15" spans="1:3" ht="18" customHeight="1" x14ac:dyDescent="0.15">
      <c r="A15" s="6" t="s">
        <v>208</v>
      </c>
      <c r="B15" s="1">
        <v>298323</v>
      </c>
      <c r="C15" s="1">
        <v>46598</v>
      </c>
    </row>
    <row r="16" spans="1:3" ht="18" customHeight="1" x14ac:dyDescent="0.15">
      <c r="A16" s="6" t="s">
        <v>209</v>
      </c>
      <c r="B16" s="1"/>
      <c r="C16" s="1"/>
    </row>
    <row r="17" spans="1:3" ht="18" customHeight="1" x14ac:dyDescent="0.15">
      <c r="A17" s="6" t="s">
        <v>210</v>
      </c>
      <c r="B17" s="1">
        <v>2935800</v>
      </c>
      <c r="C17" s="1">
        <v>496444</v>
      </c>
    </row>
    <row r="18" spans="1:3" ht="18" customHeight="1" x14ac:dyDescent="0.15">
      <c r="A18" s="6" t="s">
        <v>211</v>
      </c>
      <c r="B18" s="1">
        <v>0</v>
      </c>
      <c r="C18" s="1">
        <v>0</v>
      </c>
    </row>
    <row r="19" spans="1:3" ht="18" customHeight="1" x14ac:dyDescent="0.15">
      <c r="A19" s="6" t="s">
        <v>213</v>
      </c>
      <c r="B19" s="1">
        <v>8781343</v>
      </c>
      <c r="C19" s="1">
        <v>691970</v>
      </c>
    </row>
    <row r="20" spans="1:3" ht="18" customHeight="1" thickBot="1" x14ac:dyDescent="0.2">
      <c r="A20" s="12" t="s">
        <v>42</v>
      </c>
      <c r="B20" s="10">
        <f>SUM(B11:B19)</f>
        <v>157673183</v>
      </c>
      <c r="C20" s="10">
        <f>SUM(C11:C19)</f>
        <v>1235012</v>
      </c>
    </row>
    <row r="21" spans="1:3" ht="18" customHeight="1" thickTop="1" x14ac:dyDescent="0.15">
      <c r="A21" s="4" t="s">
        <v>10</v>
      </c>
      <c r="B21" s="26">
        <f>SUM(B8,B20)</f>
        <v>157673183</v>
      </c>
      <c r="C21" s="26">
        <f>SUM(C8,C20)</f>
        <v>1235012</v>
      </c>
    </row>
  </sheetData>
  <phoneticPr fontId="5"/>
  <pageMargins left="0.39370078740157483" right="0.39370078740157483" top="0.78740157480314965" bottom="0.39370078740157483" header="0.19685039370078741" footer="0.19685039370078741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19"/>
  <sheetViews>
    <sheetView workbookViewId="0"/>
  </sheetViews>
  <sheetFormatPr defaultColWidth="8.875" defaultRowHeight="11.25" x14ac:dyDescent="0.15"/>
  <cols>
    <col min="1" max="1" width="20.875" style="5" customWidth="1"/>
    <col min="2" max="2" width="14.875" style="5" customWidth="1"/>
    <col min="3" max="3" width="16.875" style="5" customWidth="1"/>
    <col min="4" max="11" width="14.875" style="5" customWidth="1"/>
    <col min="12" max="16384" width="8.875" style="5"/>
  </cols>
  <sheetData>
    <row r="1" spans="1:11" ht="21" x14ac:dyDescent="0.2">
      <c r="A1" s="8" t="s">
        <v>45</v>
      </c>
    </row>
    <row r="2" spans="1:11" ht="13.5" x14ac:dyDescent="0.15">
      <c r="A2" s="9" t="str">
        <f>有形固定資産の明細!A2</f>
        <v>自治体名：桑名市</v>
      </c>
      <c r="K2" s="7" t="s">
        <v>268</v>
      </c>
    </row>
    <row r="3" spans="1:11" ht="13.5" x14ac:dyDescent="0.15">
      <c r="A3" s="9" t="str">
        <f>有形固定資産の明細!A3</f>
        <v>会計：一般会計等</v>
      </c>
    </row>
    <row r="4" spans="1:11" ht="13.5" x14ac:dyDescent="0.15">
      <c r="K4" s="7" t="s">
        <v>173</v>
      </c>
    </row>
    <row r="5" spans="1:11" ht="22.5" customHeight="1" x14ac:dyDescent="0.15">
      <c r="A5" s="37" t="s">
        <v>26</v>
      </c>
      <c r="B5" s="39" t="s">
        <v>46</v>
      </c>
      <c r="C5" s="17"/>
      <c r="D5" s="37" t="s">
        <v>47</v>
      </c>
      <c r="E5" s="38" t="s">
        <v>48</v>
      </c>
      <c r="F5" s="37" t="s">
        <v>49</v>
      </c>
      <c r="G5" s="38" t="s">
        <v>50</v>
      </c>
      <c r="H5" s="39" t="s">
        <v>51</v>
      </c>
      <c r="I5" s="15"/>
      <c r="J5" s="16"/>
      <c r="K5" s="37" t="s">
        <v>30</v>
      </c>
    </row>
    <row r="6" spans="1:11" ht="22.5" customHeight="1" x14ac:dyDescent="0.15">
      <c r="A6" s="37"/>
      <c r="B6" s="37"/>
      <c r="C6" s="13" t="s">
        <v>52</v>
      </c>
      <c r="D6" s="37"/>
      <c r="E6" s="37"/>
      <c r="F6" s="37"/>
      <c r="G6" s="37"/>
      <c r="H6" s="37"/>
      <c r="I6" s="2" t="s">
        <v>53</v>
      </c>
      <c r="J6" s="2" t="s">
        <v>54</v>
      </c>
      <c r="K6" s="37"/>
    </row>
    <row r="7" spans="1:11" ht="18" customHeight="1" x14ac:dyDescent="0.15">
      <c r="A7" s="6" t="s">
        <v>55</v>
      </c>
      <c r="B7" s="1"/>
      <c r="C7" s="19"/>
      <c r="D7" s="1"/>
      <c r="E7" s="1"/>
      <c r="F7" s="1"/>
      <c r="G7" s="1"/>
      <c r="H7" s="1"/>
      <c r="I7" s="1"/>
      <c r="J7" s="1"/>
      <c r="K7" s="1"/>
    </row>
    <row r="8" spans="1:11" ht="18" customHeight="1" x14ac:dyDescent="0.15">
      <c r="A8" s="6" t="s">
        <v>56</v>
      </c>
      <c r="B8" s="1">
        <v>3614109442</v>
      </c>
      <c r="C8" s="19">
        <v>432435522</v>
      </c>
      <c r="D8" s="1">
        <v>1345845039</v>
      </c>
      <c r="E8" s="1"/>
      <c r="F8" s="1">
        <v>1216016848</v>
      </c>
      <c r="G8" s="1">
        <v>1052247555</v>
      </c>
      <c r="H8" s="1"/>
      <c r="I8" s="1"/>
      <c r="J8" s="1"/>
      <c r="K8" s="1"/>
    </row>
    <row r="9" spans="1:11" ht="18" customHeight="1" x14ac:dyDescent="0.15">
      <c r="A9" s="6" t="s">
        <v>57</v>
      </c>
      <c r="B9" s="1">
        <v>29012038</v>
      </c>
      <c r="C9" s="19">
        <v>8285747</v>
      </c>
      <c r="D9" s="1">
        <v>19978008</v>
      </c>
      <c r="E9" s="1">
        <v>1004559</v>
      </c>
      <c r="F9" s="1">
        <v>6700275</v>
      </c>
      <c r="G9" s="1">
        <v>1329196</v>
      </c>
      <c r="H9" s="1"/>
      <c r="I9" s="1"/>
      <c r="J9" s="1"/>
      <c r="K9" s="1"/>
    </row>
    <row r="10" spans="1:11" ht="18" customHeight="1" x14ac:dyDescent="0.15">
      <c r="A10" s="6" t="s">
        <v>58</v>
      </c>
      <c r="B10" s="1">
        <v>27083324</v>
      </c>
      <c r="C10" s="19">
        <v>8405554</v>
      </c>
      <c r="D10" s="1">
        <v>27083324</v>
      </c>
      <c r="E10" s="1"/>
      <c r="F10" s="1"/>
      <c r="G10" s="1"/>
      <c r="H10" s="1"/>
      <c r="I10" s="1"/>
      <c r="J10" s="1"/>
      <c r="K10" s="1"/>
    </row>
    <row r="11" spans="1:11" ht="18" customHeight="1" x14ac:dyDescent="0.15">
      <c r="A11" s="6" t="s">
        <v>59</v>
      </c>
      <c r="B11" s="1">
        <v>1009326208</v>
      </c>
      <c r="C11" s="19">
        <v>266172326</v>
      </c>
      <c r="D11" s="1">
        <v>583159309</v>
      </c>
      <c r="E11" s="1"/>
      <c r="F11" s="1">
        <v>340865296</v>
      </c>
      <c r="G11" s="1">
        <v>85301603</v>
      </c>
      <c r="H11" s="1"/>
      <c r="I11" s="1"/>
      <c r="J11" s="1"/>
      <c r="K11" s="1"/>
    </row>
    <row r="12" spans="1:11" ht="18" customHeight="1" x14ac:dyDescent="0.15">
      <c r="A12" s="6" t="s">
        <v>60</v>
      </c>
      <c r="B12" s="1">
        <v>24399266597</v>
      </c>
      <c r="C12" s="19">
        <v>2642718987</v>
      </c>
      <c r="D12" s="1">
        <v>26613718</v>
      </c>
      <c r="E12" s="1">
        <v>4767649679</v>
      </c>
      <c r="F12" s="1">
        <v>10402007582</v>
      </c>
      <c r="G12" s="1">
        <v>8626807618</v>
      </c>
      <c r="H12" s="1"/>
      <c r="I12" s="1"/>
      <c r="J12" s="1"/>
      <c r="K12" s="1">
        <v>576188000</v>
      </c>
    </row>
    <row r="13" spans="1:11" ht="18" customHeight="1" x14ac:dyDescent="0.15">
      <c r="A13" s="6" t="s">
        <v>61</v>
      </c>
      <c r="B13" s="1">
        <v>11623561968</v>
      </c>
      <c r="C13" s="19">
        <v>726909447</v>
      </c>
      <c r="D13" s="1">
        <v>129771485</v>
      </c>
      <c r="E13" s="1">
        <v>11215540483</v>
      </c>
      <c r="F13" s="1">
        <v>9250000</v>
      </c>
      <c r="G13" s="1">
        <v>269000000</v>
      </c>
      <c r="H13" s="1"/>
      <c r="I13" s="1"/>
      <c r="J13" s="1"/>
      <c r="K13" s="1"/>
    </row>
    <row r="14" spans="1:11" ht="18" customHeight="1" x14ac:dyDescent="0.15">
      <c r="A14" s="6" t="s">
        <v>62</v>
      </c>
      <c r="B14" s="1"/>
      <c r="C14" s="19"/>
      <c r="D14" s="1"/>
      <c r="E14" s="1"/>
      <c r="F14" s="1"/>
      <c r="G14" s="1"/>
      <c r="H14" s="1"/>
      <c r="I14" s="1"/>
      <c r="J14" s="1"/>
      <c r="K14" s="1"/>
    </row>
    <row r="15" spans="1:11" ht="18" customHeight="1" x14ac:dyDescent="0.15">
      <c r="A15" s="6" t="s">
        <v>63</v>
      </c>
      <c r="B15" s="1">
        <v>21219035812</v>
      </c>
      <c r="C15" s="19">
        <v>1872314790</v>
      </c>
      <c r="D15" s="1">
        <v>8228127100</v>
      </c>
      <c r="E15" s="1">
        <v>12990908712</v>
      </c>
      <c r="F15" s="1"/>
      <c r="G15" s="1"/>
      <c r="H15" s="1"/>
      <c r="I15" s="1"/>
      <c r="J15" s="1"/>
      <c r="K15" s="1"/>
    </row>
    <row r="16" spans="1:11" ht="18" customHeight="1" x14ac:dyDescent="0.15">
      <c r="A16" s="6" t="s">
        <v>64</v>
      </c>
      <c r="B16" s="1">
        <v>43745815</v>
      </c>
      <c r="C16" s="19">
        <v>30375909</v>
      </c>
      <c r="D16" s="1">
        <v>43745815</v>
      </c>
      <c r="E16" s="1"/>
      <c r="F16" s="1"/>
      <c r="G16" s="1"/>
      <c r="H16" s="1"/>
      <c r="I16" s="1"/>
      <c r="J16" s="1"/>
      <c r="K16" s="1"/>
    </row>
    <row r="17" spans="1:11" ht="18" customHeight="1" x14ac:dyDescent="0.15">
      <c r="A17" s="6" t="s">
        <v>65</v>
      </c>
      <c r="B17" s="1">
        <v>0</v>
      </c>
      <c r="C17" s="19">
        <v>0</v>
      </c>
      <c r="D17" s="1"/>
      <c r="E17" s="1"/>
      <c r="F17" s="1"/>
      <c r="G17" s="1"/>
      <c r="H17" s="1"/>
      <c r="I17" s="1"/>
      <c r="J17" s="1"/>
      <c r="K17" s="1"/>
    </row>
    <row r="18" spans="1:11" ht="18" customHeight="1" x14ac:dyDescent="0.15">
      <c r="A18" s="6" t="s">
        <v>61</v>
      </c>
      <c r="B18" s="1">
        <v>1189818064</v>
      </c>
      <c r="C18" s="19">
        <v>158802876</v>
      </c>
      <c r="D18" s="1">
        <v>262862988</v>
      </c>
      <c r="E18" s="1">
        <v>404275972</v>
      </c>
      <c r="F18" s="1">
        <v>65511026</v>
      </c>
      <c r="G18" s="1">
        <v>413068078</v>
      </c>
      <c r="H18" s="1"/>
      <c r="I18" s="1"/>
      <c r="J18" s="1"/>
      <c r="K18" s="1">
        <v>44100000</v>
      </c>
    </row>
    <row r="19" spans="1:11" ht="18" customHeight="1" x14ac:dyDescent="0.15">
      <c r="A19" s="4" t="s">
        <v>66</v>
      </c>
      <c r="B19" s="1">
        <f>SUM(B8:B18)</f>
        <v>63154959268</v>
      </c>
      <c r="C19" s="19">
        <f t="shared" ref="C19:K19" si="0">SUM(C8:C18)</f>
        <v>6146421158</v>
      </c>
      <c r="D19" s="1">
        <f t="shared" si="0"/>
        <v>10667186786</v>
      </c>
      <c r="E19" s="1">
        <f t="shared" si="0"/>
        <v>29379379405</v>
      </c>
      <c r="F19" s="1">
        <f t="shared" si="0"/>
        <v>12040351027</v>
      </c>
      <c r="G19" s="1">
        <f t="shared" si="0"/>
        <v>10447754050</v>
      </c>
      <c r="H19" s="1"/>
      <c r="I19" s="1"/>
      <c r="J19" s="1"/>
      <c r="K19" s="1">
        <f t="shared" si="0"/>
        <v>620288000</v>
      </c>
    </row>
  </sheetData>
  <mergeCells count="8">
    <mergeCell ref="G5:G6"/>
    <mergeCell ref="H5:H6"/>
    <mergeCell ref="K5:K6"/>
    <mergeCell ref="A5:A6"/>
    <mergeCell ref="B5:B6"/>
    <mergeCell ref="D5:D6"/>
    <mergeCell ref="E5:E6"/>
    <mergeCell ref="F5:F6"/>
  </mergeCells>
  <phoneticPr fontId="5"/>
  <pageMargins left="0.39370078740157483" right="0.39370078740157483" top="0.78740157480314965" bottom="0.39370078740157483" header="0.19685039370078741" footer="0.19685039370078741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6"/>
  <sheetViews>
    <sheetView zoomScaleNormal="100" workbookViewId="0"/>
  </sheetViews>
  <sheetFormatPr defaultColWidth="8.875" defaultRowHeight="11.25" x14ac:dyDescent="0.15"/>
  <cols>
    <col min="1" max="1" width="22.875" style="5" customWidth="1"/>
    <col min="2" max="9" width="12.875" style="5" customWidth="1"/>
    <col min="10" max="16384" width="8.875" style="5"/>
  </cols>
  <sheetData>
    <row r="1" spans="1:9" ht="21" x14ac:dyDescent="0.2">
      <c r="A1" s="8" t="s">
        <v>67</v>
      </c>
    </row>
    <row r="2" spans="1:9" ht="13.5" x14ac:dyDescent="0.15">
      <c r="A2" s="9" t="str">
        <f>有形固定資産の明細!A2</f>
        <v>自治体名：桑名市</v>
      </c>
      <c r="I2" s="7" t="s">
        <v>268</v>
      </c>
    </row>
    <row r="3" spans="1:9" ht="13.5" x14ac:dyDescent="0.15">
      <c r="A3" s="9" t="str">
        <f>有形固定資産の明細!A3</f>
        <v>会計：一般会計等</v>
      </c>
    </row>
    <row r="4" spans="1:9" ht="13.5" x14ac:dyDescent="0.15">
      <c r="I4" s="7" t="s">
        <v>173</v>
      </c>
    </row>
    <row r="5" spans="1:9" ht="37.5" customHeight="1" x14ac:dyDescent="0.15">
      <c r="A5" s="13" t="s">
        <v>46</v>
      </c>
      <c r="B5" s="2" t="s">
        <v>68</v>
      </c>
      <c r="C5" s="3" t="s">
        <v>69</v>
      </c>
      <c r="D5" s="3" t="s">
        <v>70</v>
      </c>
      <c r="E5" s="3" t="s">
        <v>71</v>
      </c>
      <c r="F5" s="3" t="s">
        <v>72</v>
      </c>
      <c r="G5" s="3" t="s">
        <v>73</v>
      </c>
      <c r="H5" s="2" t="s">
        <v>74</v>
      </c>
      <c r="I5" s="3" t="s">
        <v>75</v>
      </c>
    </row>
    <row r="6" spans="1:9" ht="18" customHeight="1" x14ac:dyDescent="0.15">
      <c r="A6" s="25">
        <f>SUM(B6:I6)</f>
        <v>63154959268.003647</v>
      </c>
      <c r="B6" s="1">
        <v>58588786082</v>
      </c>
      <c r="C6" s="1">
        <v>3529156183</v>
      </c>
      <c r="D6" s="1">
        <v>1037017003</v>
      </c>
      <c r="E6" s="1">
        <v>0</v>
      </c>
      <c r="F6" s="1">
        <v>0</v>
      </c>
      <c r="G6" s="1">
        <v>0</v>
      </c>
      <c r="H6" s="1">
        <v>0</v>
      </c>
      <c r="I6" s="28">
        <v>3.6459820522229585E-3</v>
      </c>
    </row>
  </sheetData>
  <phoneticPr fontId="5"/>
  <pageMargins left="0.39370078740157483" right="0.39370078740157483" top="0.78740157480314965" bottom="0.39370078740157483" header="0.19685039370078741" footer="0.1968503937007874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3</vt:i4>
      </vt:variant>
    </vt:vector>
  </HeadingPairs>
  <TitlesOfParts>
    <vt:vector size="19" baseType="lpstr">
      <vt:lpstr>有形固定資産の明細</vt:lpstr>
      <vt:lpstr>有形固定資産に係る行政目的別の明細</vt:lpstr>
      <vt:lpstr>投資及び出資金の明細</vt:lpstr>
      <vt:lpstr>基金の明細</vt:lpstr>
      <vt:lpstr>貸付金の明細</vt:lpstr>
      <vt:lpstr>長期延滞債権の明細</vt:lpstr>
      <vt:lpstr>未収金の明細</vt:lpstr>
      <vt:lpstr>地方債等（借入先別）の明細</vt:lpstr>
      <vt:lpstr>地方債等（利率別）の明細</vt:lpstr>
      <vt:lpstr>地方債等（返済期間別）の明細</vt:lpstr>
      <vt:lpstr>特定の契約条項が付された地方債等の概要</vt:lpstr>
      <vt:lpstr>引当金の明細</vt:lpstr>
      <vt:lpstr>補助金等の明細</vt:lpstr>
      <vt:lpstr>財源の明細</vt:lpstr>
      <vt:lpstr>財源情報の明細</vt:lpstr>
      <vt:lpstr>資金の明細</vt:lpstr>
      <vt:lpstr>投資及び出資金の明細!Print_Area</vt:lpstr>
      <vt:lpstr>有形固定資産に係る行政目的別の明細!Print_Titles</vt:lpstr>
      <vt:lpstr>有形固定資産の明細!Print_Titles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ＬＰＡパートナー株式会社</dc:creator>
  <cp:lastPrinted>2025-12-26T01:26:55Z</cp:lastPrinted>
  <dcterms:created xsi:type="dcterms:W3CDTF">2021-06-07T00:36:43Z</dcterms:created>
  <dcterms:modified xsi:type="dcterms:W3CDTF">2025-12-26T01:27:31Z</dcterms:modified>
</cp:coreProperties>
</file>